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9200" windowHeight="12570" activeTab="1"/>
  </bookViews>
  <sheets>
    <sheet name="Taxa för brandskyddskontroll" sheetId="1" r:id="rId1"/>
    <sheet name="Utskrift" sheetId="2" r:id="rId2"/>
  </sheets>
  <definedNames>
    <definedName name="_xlnm.Print_Area" localSheetId="0">'Taxa för brandskyddskontroll'!$A$1:$M$94</definedName>
    <definedName name="_xlnm.Print_Area" localSheetId="1">'Utskrift'!$A$1:$M$87</definedName>
  </definedNames>
  <calcPr fullCalcOnLoad="1"/>
</workbook>
</file>

<file path=xl/sharedStrings.xml><?xml version="1.0" encoding="utf-8"?>
<sst xmlns="http://schemas.openxmlformats.org/spreadsheetml/2006/main" count="161" uniqueCount="69">
  <si>
    <t xml:space="preserve">1.    </t>
  </si>
  <si>
    <t>Objekt i småhus</t>
  </si>
  <si>
    <t>1.1</t>
  </si>
  <si>
    <t>Grundavgift</t>
  </si>
  <si>
    <t xml:space="preserve">Inställelse för utförande av brandskyddskontroll </t>
  </si>
  <si>
    <t>Alternativ A</t>
  </si>
  <si>
    <t>1.2</t>
  </si>
  <si>
    <t>Kontrollavgift</t>
  </si>
  <si>
    <t>1.3</t>
  </si>
  <si>
    <t>Tilläggsavgift</t>
  </si>
  <si>
    <t>Alternativ B</t>
  </si>
  <si>
    <t>2.</t>
  </si>
  <si>
    <t>Övriga objekt</t>
  </si>
  <si>
    <t>2.1</t>
  </si>
  <si>
    <t>3.</t>
  </si>
  <si>
    <t>Avgift för efterkontroll</t>
  </si>
  <si>
    <t>4.</t>
  </si>
  <si>
    <t>Särskilda bestämmelser</t>
  </si>
  <si>
    <t xml:space="preserve">För kontroll utförd under ordinarie arbetstid räknas påbörjad kvartstimme som hel kvartstimme. 
För kontroll utförd utom ordinarie arbetstid räknas påbörjad halvtimme som hel halvtimme. </t>
  </si>
  <si>
    <t>För kontroll utförd utom ordinarie arbetstid räknas påbörjad halvtimme som hel halvtimme.</t>
  </si>
  <si>
    <t>5.</t>
  </si>
  <si>
    <t>Indexreglering av taxan</t>
  </si>
  <si>
    <r>
      <t xml:space="preserve">Taxa för brandskyddskontroll        </t>
    </r>
    <r>
      <rPr>
        <sz val="12"/>
        <rFont val="Arial"/>
        <family val="2"/>
      </rPr>
      <t xml:space="preserve">    </t>
    </r>
  </si>
  <si>
    <t>Vid beräkning av arbetstidens längd enligt 2. och 3. samt 4. inräknas förflyttningstiden 
till och från arbetsplatsen.</t>
  </si>
  <si>
    <t>Minuter</t>
  </si>
  <si>
    <t xml:space="preserve">Timersättning utgår per man med </t>
  </si>
  <si>
    <r>
      <t xml:space="preserve">Helårsbebott hus </t>
    </r>
    <r>
      <rPr>
        <sz val="10"/>
        <rFont val="Arial"/>
        <family val="0"/>
      </rPr>
      <t xml:space="preserve"> </t>
    </r>
  </si>
  <si>
    <r>
      <t xml:space="preserve">Fritidshus </t>
    </r>
    <r>
      <rPr>
        <sz val="10"/>
        <rFont val="Arial"/>
        <family val="0"/>
      </rPr>
      <t xml:space="preserve"> </t>
    </r>
  </si>
  <si>
    <t>Kommun:</t>
  </si>
  <si>
    <t>Gällande:</t>
  </si>
  <si>
    <t>-</t>
  </si>
  <si>
    <t>1.1.1</t>
  </si>
  <si>
    <t>1.1.2</t>
  </si>
  <si>
    <t xml:space="preserve">För utförande av brandskyddskontroll enligt lagen om skydd mot olyckor samt tillhörande föreskrifter utgår ersättning enligt denna taxa. </t>
  </si>
  <si>
    <t>Föregående års brandskyddskontrollstaxa:</t>
  </si>
  <si>
    <t xml:space="preserve">Sotningsindex för år </t>
  </si>
  <si>
    <t>:</t>
  </si>
  <si>
    <t>Brandskyddskontrollstaxa efter indexuppräkning:</t>
  </si>
  <si>
    <t>0 = ingår i kontrollavgiften</t>
  </si>
  <si>
    <t xml:space="preserve">I angivna ersättningar ingår kostnaden för teknisk utrustning och förbrukningsmateriel samt för protokollering av brandskyddskontrollen. </t>
  </si>
  <si>
    <t>Ersättning för brandskyddskontroll enligt denna taxa revideras årligen med av de centrala parterna Svenska Kommunförbundet och Sveriges Skorstensfejaremästares Riksförbund publicerat Sotningsindex.</t>
  </si>
  <si>
    <t>1.2.1</t>
  </si>
  <si>
    <t>1.2.2</t>
  </si>
  <si>
    <t>1.2.3</t>
  </si>
  <si>
    <t>1.2.4</t>
  </si>
  <si>
    <t>4.1</t>
  </si>
  <si>
    <t>4.2</t>
  </si>
  <si>
    <t>4.3</t>
  </si>
  <si>
    <t>4.4</t>
  </si>
  <si>
    <t>Avgift</t>
  </si>
  <si>
    <t>(exkl.moms)</t>
  </si>
  <si>
    <t>Kontroll av eldstad med tillhörande rökkanal</t>
  </si>
  <si>
    <t>Fastbränsleeldad värmepanna</t>
  </si>
  <si>
    <t>Oljeeldad värmepanna</t>
  </si>
  <si>
    <t>Lokaleldstad</t>
  </si>
  <si>
    <t>Kontroll av tillkommande objekt på samma skorsten</t>
  </si>
  <si>
    <t>1.2.5</t>
  </si>
  <si>
    <t>1.2.6</t>
  </si>
  <si>
    <t>Kontroll av tillkommande objekt på annan skorsten</t>
  </si>
  <si>
    <t>1.2.7</t>
  </si>
  <si>
    <t>1.2.8</t>
  </si>
  <si>
    <t>1.2.9</t>
  </si>
  <si>
    <t xml:space="preserve">För extra inställelse, då kontrollen inte kunnat utföras enligt ordinarie avisering och särskilda skäl för detta inte förelegat, utgår extra avgift för återbesök enligt 4.1. Härjämte utgår ersättning enligt ordinarie taxa för brandskyddskontrollen. </t>
  </si>
  <si>
    <t>För kontroll utförd utom ordinarie arbetstid orsakat av att objektet inte är tillgängligt under ordinarie arbetstid, utgår ersättning med pris som anges i 4.3 samt tillägg motsvarande de merkostnader som arbetet föranleder.</t>
  </si>
  <si>
    <t>För separat utförd efterkontroll av förelagd brandskyddsåtgärd utgår ersättning med pris som anges i 4.3 samt transportersättning.</t>
  </si>
  <si>
    <t>Kontrollavgift utgår med pris som anges i 4.3.</t>
  </si>
  <si>
    <t xml:space="preserve">För kontroll genom temperaturmätning, tryckmätning, röktrycksprovning eller läckagemätning uttas ersättning för mertiden med pris, som anges i 4.3. </t>
  </si>
  <si>
    <t>Fyll i de gula fälten. Vid utskrift välj fliken Utskrift nedan och skriv ut. Skulle uppgifterna nedan inte stämma med ert avtal med kommunen så kontakta Johan Schön på johan.schon@skorstensfejare.se</t>
  </si>
  <si>
    <t>Oxelösund</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</si>
</sst>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0"/>
    <numFmt numFmtId="167" formatCode="0.0000"/>
    <numFmt numFmtId="168" formatCode="0.000"/>
    <numFmt numFmtId="169" formatCode="0.0"/>
    <numFmt numFmtId="170" formatCode="0.0%"/>
    <numFmt numFmtId="171" formatCode="[$-41D]&quot;den &quot;d\ mmmm\ yyyy"/>
    <numFmt numFmtId="172" formatCode="#,##0.00\ &quot;kr&quot;"/>
    <numFmt numFmtId="173" formatCode="[$-F800]dddd\,\ mmmm\ dd\,\ yyyy"/>
  </numFmts>
  <fonts count="47">
    <font>
      <sz val="10"/>
      <name val="Arial"/>
      <family val="0"/>
    </font>
    <font>
      <b/>
      <sz val="16"/>
      <name val="Arial"/>
      <family val="2"/>
    </font>
    <font>
      <sz val="12"/>
      <name val="Arial"/>
      <family val="2"/>
    </font>
    <font>
      <b/>
      <sz val="10"/>
      <name val="Arial"/>
      <family val="2"/>
    </font>
    <font>
      <b/>
      <sz val="12"/>
      <name val="Arial"/>
      <family val="2"/>
    </font>
    <font>
      <i/>
      <sz val="10"/>
      <name val="Arial"/>
      <family val="2"/>
    </font>
    <font>
      <b/>
      <sz val="11"/>
      <name val="Arial"/>
      <family val="2"/>
    </font>
    <font>
      <b/>
      <i/>
      <sz val="11"/>
      <name val="Arial"/>
      <family val="2"/>
    </font>
    <font>
      <sz val="11"/>
      <name val="Arial"/>
      <family val="2"/>
    </font>
    <font>
      <sz val="8"/>
      <name val="Arial"/>
      <family val="2"/>
    </font>
    <font>
      <sz val="8"/>
      <name val="Tahoma"/>
      <family val="2"/>
    </font>
    <font>
      <b/>
      <sz val="14"/>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color indexed="22"/>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Border="1" applyAlignment="1">
      <alignment horizontal="lef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0" fillId="0" borderId="0" xfId="0" applyBorder="1" applyAlignment="1">
      <alignment horizontal="center"/>
    </xf>
    <xf numFmtId="2" fontId="3" fillId="0" borderId="0" xfId="0" applyNumberFormat="1" applyFont="1" applyBorder="1" applyAlignment="1">
      <alignment horizontal="center"/>
    </xf>
    <xf numFmtId="2" fontId="0" fillId="0" borderId="0" xfId="0" applyNumberForma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left" wrapText="1"/>
    </xf>
    <xf numFmtId="0" fontId="3" fillId="0" borderId="0" xfId="0" applyFont="1" applyBorder="1" applyAlignment="1">
      <alignment horizontal="center"/>
    </xf>
    <xf numFmtId="0" fontId="0" fillId="0" borderId="0" xfId="0" applyBorder="1"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Alignment="1">
      <alignment vertical="center"/>
    </xf>
    <xf numFmtId="0" fontId="6" fillId="0" borderId="10" xfId="0" applyFont="1" applyBorder="1" applyAlignment="1">
      <alignment horizontal="center" vertical="center"/>
    </xf>
    <xf numFmtId="0" fontId="7" fillId="0" borderId="0" xfId="0" applyFont="1" applyBorder="1" applyAlignment="1">
      <alignment/>
    </xf>
    <xf numFmtId="0" fontId="0" fillId="0" borderId="0" xfId="0" applyBorder="1" applyAlignment="1">
      <alignment vertical="top" wrapText="1"/>
    </xf>
    <xf numFmtId="172" fontId="3" fillId="33" borderId="10" xfId="0" applyNumberFormat="1" applyFont="1" applyFill="1" applyBorder="1" applyAlignment="1" applyProtection="1">
      <alignment horizontal="center" vertical="center"/>
      <protection locked="0"/>
    </xf>
    <xf numFmtId="10" fontId="3" fillId="33" borderId="10" xfId="0" applyNumberFormat="1" applyFont="1" applyFill="1" applyBorder="1" applyAlignment="1" applyProtection="1">
      <alignment horizontal="center" vertical="center"/>
      <protection locked="0"/>
    </xf>
    <xf numFmtId="0" fontId="0" fillId="0" borderId="0"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right"/>
    </xf>
    <xf numFmtId="14" fontId="3" fillId="33" borderId="0" xfId="0" applyNumberFormat="1" applyFont="1" applyFill="1" applyAlignment="1" applyProtection="1">
      <alignment horizontal="center" vertical="center"/>
      <protection locked="0"/>
    </xf>
    <xf numFmtId="0" fontId="9" fillId="0" borderId="0" xfId="0" applyFont="1" applyAlignment="1">
      <alignment horizontal="center"/>
    </xf>
    <xf numFmtId="14" fontId="3" fillId="0" borderId="0" xfId="0" applyNumberFormat="1" applyFont="1" applyFill="1" applyAlignment="1" applyProtection="1">
      <alignment horizontal="center" vertical="center"/>
      <protection locked="0"/>
    </xf>
    <xf numFmtId="0" fontId="0" fillId="0" borderId="0" xfId="0" applyFont="1" applyAlignment="1">
      <alignment horizontal="center" vertical="center"/>
    </xf>
    <xf numFmtId="172" fontId="3" fillId="0" borderId="10" xfId="0" applyNumberFormat="1" applyFont="1" applyFill="1" applyBorder="1" applyAlignment="1">
      <alignment/>
    </xf>
    <xf numFmtId="0" fontId="0" fillId="0" borderId="0" xfId="0" applyFill="1" applyAlignment="1">
      <alignment/>
    </xf>
    <xf numFmtId="172" fontId="0" fillId="0" borderId="0" xfId="0" applyNumberFormat="1" applyFill="1" applyBorder="1" applyAlignment="1">
      <alignment/>
    </xf>
    <xf numFmtId="0" fontId="0" fillId="0" borderId="11" xfId="0" applyBorder="1" applyAlignment="1">
      <alignment/>
    </xf>
    <xf numFmtId="0" fontId="0" fillId="0" borderId="11" xfId="0" applyBorder="1" applyAlignment="1">
      <alignment horizontal="center"/>
    </xf>
    <xf numFmtId="0" fontId="9" fillId="0" borderId="11" xfId="0" applyFont="1" applyBorder="1" applyAlignment="1">
      <alignment horizontal="center"/>
    </xf>
    <xf numFmtId="0" fontId="3" fillId="0" borderId="11" xfId="0" applyFont="1" applyBorder="1" applyAlignment="1">
      <alignment/>
    </xf>
    <xf numFmtId="0" fontId="0"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wrapText="1"/>
    </xf>
    <xf numFmtId="0" fontId="0" fillId="0" borderId="11" xfId="0" applyBorder="1" applyAlignment="1">
      <alignment horizontal="left" wrapText="1"/>
    </xf>
    <xf numFmtId="0" fontId="9" fillId="0" borderId="0" xfId="0" applyFont="1" applyFill="1" applyAlignment="1">
      <alignment horizontal="center"/>
    </xf>
    <xf numFmtId="0" fontId="0" fillId="0" borderId="11" xfId="0" applyFill="1" applyBorder="1" applyAlignment="1">
      <alignment/>
    </xf>
    <xf numFmtId="0" fontId="9" fillId="0" borderId="11" xfId="0" applyFont="1" applyFill="1" applyBorder="1" applyAlignment="1">
      <alignment horizontal="center"/>
    </xf>
    <xf numFmtId="172" fontId="0" fillId="0" borderId="0" xfId="0" applyNumberFormat="1" applyFill="1" applyAlignment="1">
      <alignment/>
    </xf>
    <xf numFmtId="0" fontId="0" fillId="0" borderId="0" xfId="0" applyFill="1" applyBorder="1" applyAlignment="1" applyProtection="1">
      <alignment/>
      <protection locked="0"/>
    </xf>
    <xf numFmtId="0" fontId="1" fillId="0" borderId="0" xfId="0" applyFont="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Border="1" applyAlignment="1" applyProtection="1">
      <alignment wrapText="1"/>
      <protection/>
    </xf>
    <xf numFmtId="172" fontId="3" fillId="34"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9" fillId="0" borderId="0" xfId="0" applyFont="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horizontal="right"/>
      <protection/>
    </xf>
    <xf numFmtId="172" fontId="3" fillId="34" borderId="10" xfId="0" applyNumberFormat="1" applyFont="1" applyFill="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9" fillId="0" borderId="11"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Fill="1" applyBorder="1" applyAlignment="1" applyProtection="1">
      <alignment/>
      <protection/>
    </xf>
    <xf numFmtId="2" fontId="0" fillId="0" borderId="0" xfId="0" applyNumberFormat="1" applyBorder="1" applyAlignment="1" applyProtection="1">
      <alignment horizontal="center"/>
      <protection/>
    </xf>
    <xf numFmtId="0" fontId="3" fillId="0" borderId="0" xfId="0" applyFont="1" applyFill="1" applyBorder="1" applyAlignment="1" applyProtection="1">
      <alignment/>
      <protection/>
    </xf>
    <xf numFmtId="2" fontId="3" fillId="0" borderId="0" xfId="0" applyNumberFormat="1" applyFont="1" applyBorder="1" applyAlignment="1" applyProtection="1">
      <alignment horizontal="center"/>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0" fontId="0" fillId="0" borderId="0" xfId="0" applyFill="1" applyBorder="1" applyAlignment="1" applyProtection="1">
      <alignment horizontal="left" wrapText="1"/>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11" xfId="0" applyFont="1" applyBorder="1" applyAlignment="1" applyProtection="1">
      <alignment horizontal="left" wrapText="1"/>
      <protection/>
    </xf>
    <xf numFmtId="0" fontId="0" fillId="0" borderId="11" xfId="0" applyBorder="1" applyAlignment="1" applyProtection="1">
      <alignment horizontal="left" wrapText="1"/>
      <protection/>
    </xf>
    <xf numFmtId="0" fontId="0" fillId="0" borderId="0" xfId="0" applyBorder="1" applyAlignment="1" applyProtection="1">
      <alignment vertical="top" wrapText="1"/>
      <protection/>
    </xf>
    <xf numFmtId="172" fontId="3" fillId="0" borderId="10" xfId="0" applyNumberFormat="1"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0" xfId="0" applyFill="1" applyAlignment="1">
      <alignment horizontal="center"/>
    </xf>
    <xf numFmtId="0" fontId="0" fillId="0" borderId="0" xfId="0" applyFill="1" applyBorder="1" applyAlignment="1">
      <alignment horizontal="center"/>
    </xf>
    <xf numFmtId="0" fontId="0" fillId="33" borderId="10" xfId="0" applyFill="1" applyBorder="1" applyAlignment="1" applyProtection="1">
      <alignment horizontal="center"/>
      <protection locked="0"/>
    </xf>
    <xf numFmtId="0" fontId="0" fillId="0" borderId="0" xfId="0" applyFill="1" applyBorder="1" applyAlignment="1" applyProtection="1">
      <alignment horizontal="center"/>
      <protection/>
    </xf>
    <xf numFmtId="172" fontId="0" fillId="0" borderId="0" xfId="0" applyNumberFormat="1" applyFont="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horizontal="left" vertical="top" wrapText="1"/>
      <protection/>
    </xf>
    <xf numFmtId="0" fontId="0" fillId="0" borderId="0" xfId="0" applyAlignment="1" applyProtection="1">
      <alignment horizontal="center" vertical="center"/>
      <protection/>
    </xf>
    <xf numFmtId="44" fontId="0" fillId="35" borderId="0" xfId="58" applyFont="1" applyFill="1" applyBorder="1" applyAlignment="1" applyProtection="1">
      <alignment horizontal="left" wrapText="1"/>
      <protection hidden="1"/>
    </xf>
    <xf numFmtId="0" fontId="0" fillId="0" borderId="0" xfId="0" applyFont="1" applyBorder="1" applyAlignment="1">
      <alignment horizontal="left" wrapText="1"/>
    </xf>
    <xf numFmtId="0" fontId="0" fillId="0" borderId="0" xfId="0" applyBorder="1" applyAlignment="1">
      <alignment horizontal="left" wrapText="1"/>
    </xf>
    <xf numFmtId="0" fontId="0" fillId="35" borderId="0" xfId="0" applyFont="1" applyFill="1" applyBorder="1" applyAlignment="1" applyProtection="1">
      <alignment horizontal="left" vertical="top" wrapText="1"/>
      <protection hidden="1"/>
    </xf>
    <xf numFmtId="0" fontId="0" fillId="0" borderId="0" xfId="0" applyBorder="1" applyAlignment="1">
      <alignment horizontal="left"/>
    </xf>
    <xf numFmtId="0" fontId="0" fillId="0" borderId="0" xfId="0" applyFont="1" applyBorder="1" applyAlignment="1" applyProtection="1">
      <alignment horizontal="left" wrapText="1"/>
      <protection/>
    </xf>
    <xf numFmtId="0" fontId="8" fillId="20" borderId="0" xfId="33" applyFont="1" applyBorder="1" applyAlignment="1" applyProtection="1">
      <alignment horizontal="center" vertical="center" wrapText="1"/>
      <protection/>
    </xf>
    <xf numFmtId="0" fontId="8" fillId="20" borderId="12" xfId="33" applyFont="1" applyBorder="1" applyAlignment="1" applyProtection="1">
      <alignment horizontal="center" vertical="center" wrapText="1"/>
      <protection/>
    </xf>
    <xf numFmtId="0" fontId="0" fillId="0" borderId="11" xfId="0" applyBorder="1" applyAlignment="1" applyProtection="1">
      <alignment horizontal="center"/>
      <protection/>
    </xf>
    <xf numFmtId="0" fontId="6" fillId="33" borderId="13"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0" borderId="0" xfId="0" applyFont="1" applyBorder="1" applyAlignment="1" applyProtection="1">
      <alignment horizontal="left" wrapText="1"/>
      <protection/>
    </xf>
    <xf numFmtId="0" fontId="0" fillId="0" borderId="0" xfId="0" applyFont="1" applyBorder="1" applyAlignment="1">
      <alignment horizontal="left" vertical="top" wrapText="1"/>
    </xf>
    <xf numFmtId="0" fontId="0" fillId="0" borderId="11" xfId="0" applyBorder="1" applyAlignment="1">
      <alignment horizontal="center"/>
    </xf>
    <xf numFmtId="0" fontId="11" fillId="0" borderId="13"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3" fillId="0" borderId="0" xfId="0" applyFont="1" applyBorder="1" applyAlignment="1">
      <alignment horizontal="left"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95"/>
  <sheetViews>
    <sheetView showGridLines="0" zoomScalePageLayoutView="0" workbookViewId="0" topLeftCell="A1">
      <selection activeCell="F11" sqref="F11"/>
    </sheetView>
  </sheetViews>
  <sheetFormatPr defaultColWidth="9.140625" defaultRowHeight="12.75"/>
  <cols>
    <col min="1" max="1" width="9.140625" style="54" customWidth="1"/>
    <col min="2" max="2" width="11.140625" style="54" customWidth="1"/>
    <col min="3" max="3" width="3.28125" style="55" customWidth="1"/>
    <col min="4" max="4" width="11.140625" style="54" customWidth="1"/>
    <col min="5" max="5" width="9.140625" style="54" customWidth="1"/>
    <col min="6" max="6" width="11.28125" style="54" customWidth="1"/>
    <col min="7" max="11" width="9.140625" style="54" customWidth="1"/>
    <col min="12" max="13" width="9.8515625" style="54" customWidth="1"/>
    <col min="14" max="17" width="9.140625" style="54" customWidth="1"/>
    <col min="18" max="18" width="9.140625" style="62" hidden="1" customWidth="1"/>
    <col min="19" max="19" width="9.28125" style="62" hidden="1" customWidth="1"/>
    <col min="20" max="20" width="12.28125" style="62" hidden="1" customWidth="1"/>
    <col min="21" max="24" width="9.140625" style="62" hidden="1" customWidth="1"/>
    <col min="25" max="16384" width="9.140625" style="54" customWidth="1"/>
  </cols>
  <sheetData>
    <row r="1" ht="20.25">
      <c r="A1" s="53" t="s">
        <v>22</v>
      </c>
    </row>
    <row r="2" spans="6:12" ht="12.75">
      <c r="F2" s="112" t="s">
        <v>67</v>
      </c>
      <c r="G2" s="112"/>
      <c r="H2" s="112"/>
      <c r="I2" s="112"/>
      <c r="J2" s="112"/>
      <c r="K2" s="112"/>
      <c r="L2" s="112"/>
    </row>
    <row r="3" spans="1:24" s="56" customFormat="1" ht="18.75" customHeight="1">
      <c r="A3" s="56" t="s">
        <v>28</v>
      </c>
      <c r="B3" s="115" t="s">
        <v>68</v>
      </c>
      <c r="C3" s="116"/>
      <c r="D3" s="116"/>
      <c r="F3" s="112"/>
      <c r="G3" s="112"/>
      <c r="H3" s="112"/>
      <c r="I3" s="112"/>
      <c r="J3" s="112"/>
      <c r="K3" s="112"/>
      <c r="L3" s="112"/>
      <c r="R3" s="57"/>
      <c r="S3" s="57"/>
      <c r="T3" s="57"/>
      <c r="U3" s="57"/>
      <c r="V3" s="57"/>
      <c r="W3" s="57"/>
      <c r="X3" s="57"/>
    </row>
    <row r="4" spans="2:24" s="56" customFormat="1" ht="4.5" customHeight="1">
      <c r="B4" s="58"/>
      <c r="C4" s="58"/>
      <c r="D4" s="58"/>
      <c r="F4" s="112"/>
      <c r="G4" s="112"/>
      <c r="H4" s="112"/>
      <c r="I4" s="112"/>
      <c r="J4" s="112"/>
      <c r="K4" s="112"/>
      <c r="L4" s="112"/>
      <c r="R4" s="57"/>
      <c r="S4" s="57"/>
      <c r="T4" s="57"/>
      <c r="U4" s="57"/>
      <c r="V4" s="57"/>
      <c r="W4" s="57"/>
      <c r="X4" s="57"/>
    </row>
    <row r="5" spans="1:24" s="60" customFormat="1" ht="21" customHeight="1">
      <c r="A5" s="59" t="s">
        <v>29</v>
      </c>
      <c r="B5" s="33">
        <v>45078</v>
      </c>
      <c r="C5" s="60" t="s">
        <v>30</v>
      </c>
      <c r="D5" s="33">
        <v>45443</v>
      </c>
      <c r="F5" s="113"/>
      <c r="G5" s="113"/>
      <c r="H5" s="113"/>
      <c r="I5" s="113"/>
      <c r="J5" s="113"/>
      <c r="K5" s="113"/>
      <c r="L5" s="113"/>
      <c r="R5" s="61"/>
      <c r="S5" s="61"/>
      <c r="T5" s="62" t="e">
        <f>YEAR(B3)</f>
        <v>#VALUE!</v>
      </c>
      <c r="U5" s="61"/>
      <c r="V5" s="61"/>
      <c r="W5" s="61"/>
      <c r="X5" s="61"/>
    </row>
    <row r="6" ht="12.75">
      <c r="T6" s="62">
        <f>MONTH(B5)</f>
        <v>6</v>
      </c>
    </row>
    <row r="7" spans="1:21" ht="12.75" customHeight="1">
      <c r="A7" s="117" t="s">
        <v>33</v>
      </c>
      <c r="B7" s="117"/>
      <c r="C7" s="117"/>
      <c r="D7" s="117"/>
      <c r="E7" s="117"/>
      <c r="F7" s="117"/>
      <c r="G7" s="117"/>
      <c r="H7" s="117"/>
      <c r="I7" s="117"/>
      <c r="J7" s="117"/>
      <c r="K7" s="117"/>
      <c r="L7" s="117"/>
      <c r="M7" s="117"/>
      <c r="S7" s="62" t="s">
        <v>35</v>
      </c>
      <c r="T7" s="62">
        <f>YEAR(B5)</f>
        <v>2023</v>
      </c>
      <c r="U7" s="62" t="s">
        <v>36</v>
      </c>
    </row>
    <row r="8" spans="1:19" ht="12.75">
      <c r="A8" s="63"/>
      <c r="B8" s="63"/>
      <c r="C8" s="63"/>
      <c r="D8" s="63"/>
      <c r="E8" s="63"/>
      <c r="F8" s="63"/>
      <c r="G8" s="63"/>
      <c r="H8" s="63"/>
      <c r="I8" s="63"/>
      <c r="J8" s="63"/>
      <c r="K8" s="63"/>
      <c r="L8" s="63"/>
      <c r="M8" s="63"/>
      <c r="S8" s="62" t="str">
        <f>CONCATENATE(S7,T7,U7)</f>
        <v>Sotningsindex för år 2023:</v>
      </c>
    </row>
    <row r="9" spans="1:6" ht="21" customHeight="1">
      <c r="A9" s="57" t="s">
        <v>34</v>
      </c>
      <c r="F9" s="26">
        <v>763.18</v>
      </c>
    </row>
    <row r="10" ht="4.5" customHeight="1">
      <c r="A10" s="57"/>
    </row>
    <row r="11" spans="1:6" ht="21" customHeight="1">
      <c r="A11" s="57" t="str">
        <f>(S8)</f>
        <v>Sotningsindex för år 2023:</v>
      </c>
      <c r="F11" s="27">
        <v>0.0659</v>
      </c>
    </row>
    <row r="12" ht="4.5" customHeight="1">
      <c r="A12" s="62"/>
    </row>
    <row r="13" spans="1:19" ht="21" customHeight="1">
      <c r="A13" s="57" t="s">
        <v>37</v>
      </c>
      <c r="F13" s="64">
        <f>SUM(F9+S13)</f>
        <v>813.4735619999999</v>
      </c>
      <c r="S13" s="101">
        <f>SUM(F9*F11)</f>
        <v>50.293561999999994</v>
      </c>
    </row>
    <row r="14" ht="4.5" customHeight="1">
      <c r="A14" s="62"/>
    </row>
    <row r="16" ht="12.75" customHeight="1"/>
    <row r="17" spans="1:13" ht="21" customHeight="1">
      <c r="A17" s="65" t="s">
        <v>0</v>
      </c>
      <c r="B17" s="66" t="s">
        <v>1</v>
      </c>
      <c r="L17" s="67" t="s">
        <v>24</v>
      </c>
      <c r="M17" s="67" t="s">
        <v>49</v>
      </c>
    </row>
    <row r="18" spans="1:23" ht="16.5" customHeight="1">
      <c r="A18" s="68" t="s">
        <v>2</v>
      </c>
      <c r="B18" s="69" t="s">
        <v>3</v>
      </c>
      <c r="I18" s="56"/>
      <c r="J18" s="56"/>
      <c r="K18" s="56"/>
      <c r="M18" s="70"/>
      <c r="N18" s="62"/>
      <c r="V18" s="103" t="b">
        <v>0</v>
      </c>
      <c r="W18" s="62">
        <f>IF(V18=TRUE,1.5,1)</f>
        <v>1</v>
      </c>
    </row>
    <row r="19" spans="1:11" ht="12.75" customHeight="1">
      <c r="A19" s="71"/>
      <c r="B19" s="71" t="s">
        <v>4</v>
      </c>
      <c r="I19" s="56"/>
      <c r="J19" s="56"/>
      <c r="K19" s="56"/>
    </row>
    <row r="20" spans="1:2" ht="4.5" customHeight="1">
      <c r="A20" s="71"/>
      <c r="B20" s="71"/>
    </row>
    <row r="21" spans="1:13" ht="12.75" customHeight="1">
      <c r="A21" s="72" t="s">
        <v>31</v>
      </c>
      <c r="B21" s="71" t="s">
        <v>26</v>
      </c>
      <c r="I21" s="105" t="s">
        <v>38</v>
      </c>
      <c r="J21" s="105"/>
      <c r="K21" s="105"/>
      <c r="L21" s="99">
        <v>24.88</v>
      </c>
      <c r="M21" s="73">
        <f>SUM($F$13*W18*L21/60)</f>
        <v>337.32037037599997</v>
      </c>
    </row>
    <row r="22" spans="1:12" ht="4.5" customHeight="1">
      <c r="A22" s="74"/>
      <c r="B22" s="71"/>
      <c r="I22" s="105"/>
      <c r="J22" s="105"/>
      <c r="K22" s="105"/>
      <c r="L22" s="55"/>
    </row>
    <row r="23" spans="1:21" ht="12.75" customHeight="1">
      <c r="A23" s="72" t="s">
        <v>32</v>
      </c>
      <c r="B23" s="71" t="s">
        <v>27</v>
      </c>
      <c r="I23" s="105"/>
      <c r="J23" s="105"/>
      <c r="K23" s="105"/>
      <c r="L23" s="99">
        <v>36.13</v>
      </c>
      <c r="M23" s="73">
        <f>SUM($F$13*W18*L23/60)</f>
        <v>489.846663251</v>
      </c>
      <c r="T23" s="102">
        <f>IF(L21=0,"0 = ingår i kontrollavgiften","")</f>
      </c>
      <c r="U23" s="102"/>
    </row>
    <row r="24" spans="1:21" ht="12.75" customHeight="1">
      <c r="A24" s="75"/>
      <c r="B24" s="75"/>
      <c r="C24" s="76"/>
      <c r="D24" s="75"/>
      <c r="E24" s="75"/>
      <c r="F24" s="75"/>
      <c r="G24" s="75"/>
      <c r="H24" s="75"/>
      <c r="I24" s="75"/>
      <c r="J24" s="75"/>
      <c r="K24" s="75"/>
      <c r="L24" s="76"/>
      <c r="M24" s="77" t="s">
        <v>50</v>
      </c>
      <c r="T24" s="102"/>
      <c r="U24" s="102"/>
    </row>
    <row r="25" spans="12:21" ht="12.75" customHeight="1">
      <c r="L25" s="55"/>
      <c r="T25" s="102">
        <f>IF(L23=0,"0 = ingår i kontrollavgiften","")</f>
      </c>
      <c r="U25" s="102"/>
    </row>
    <row r="26" spans="1:12" ht="12.75" customHeight="1">
      <c r="A26" s="78" t="s">
        <v>5</v>
      </c>
      <c r="B26" s="79"/>
      <c r="C26" s="79"/>
      <c r="D26" s="80"/>
      <c r="E26" s="71"/>
      <c r="F26" s="71"/>
      <c r="G26" s="71"/>
      <c r="H26" s="71"/>
      <c r="L26" s="55"/>
    </row>
    <row r="27" spans="1:12" ht="16.5" customHeight="1">
      <c r="A27" s="68" t="s">
        <v>6</v>
      </c>
      <c r="B27" s="69" t="s">
        <v>7</v>
      </c>
      <c r="C27" s="71"/>
      <c r="E27" s="71"/>
      <c r="F27" s="71"/>
      <c r="G27" s="71"/>
      <c r="H27" s="71"/>
      <c r="L27" s="55"/>
    </row>
    <row r="28" spans="1:12" ht="4.5" customHeight="1">
      <c r="A28" s="68"/>
      <c r="B28" s="69"/>
      <c r="C28" s="71"/>
      <c r="E28" s="71"/>
      <c r="F28" s="71"/>
      <c r="G28" s="71"/>
      <c r="H28" s="71"/>
      <c r="L28" s="55"/>
    </row>
    <row r="29" spans="1:12" ht="16.5" customHeight="1">
      <c r="A29" s="68"/>
      <c r="B29" s="69" t="s">
        <v>51</v>
      </c>
      <c r="C29" s="71"/>
      <c r="E29" s="71"/>
      <c r="F29" s="71"/>
      <c r="G29" s="71"/>
      <c r="H29" s="71"/>
      <c r="L29" s="55"/>
    </row>
    <row r="30" spans="1:12" ht="4.5" customHeight="1">
      <c r="A30" s="68"/>
      <c r="B30" s="69"/>
      <c r="C30" s="71"/>
      <c r="E30" s="71"/>
      <c r="F30" s="71"/>
      <c r="G30" s="71"/>
      <c r="H30" s="71"/>
      <c r="L30" s="55"/>
    </row>
    <row r="31" spans="1:13" ht="12.75" customHeight="1">
      <c r="A31" s="72" t="s">
        <v>41</v>
      </c>
      <c r="B31" s="81" t="s">
        <v>52</v>
      </c>
      <c r="C31" s="71"/>
      <c r="E31" s="71"/>
      <c r="F31" s="71"/>
      <c r="L31" s="99">
        <v>45</v>
      </c>
      <c r="M31" s="73">
        <f>SUM($F$13*L31/60)</f>
        <v>610.1051714999999</v>
      </c>
    </row>
    <row r="32" spans="1:13" ht="4.5" customHeight="1">
      <c r="A32" s="68"/>
      <c r="B32" s="69"/>
      <c r="C32" s="71"/>
      <c r="E32" s="71"/>
      <c r="F32" s="71"/>
      <c r="L32" s="80"/>
      <c r="M32" s="71"/>
    </row>
    <row r="33" spans="1:13" ht="12.75" customHeight="1">
      <c r="A33" s="72" t="s">
        <v>42</v>
      </c>
      <c r="B33" s="81" t="s">
        <v>53</v>
      </c>
      <c r="C33" s="71"/>
      <c r="E33" s="71"/>
      <c r="F33" s="71"/>
      <c r="L33" s="99">
        <v>45</v>
      </c>
      <c r="M33" s="73">
        <f>SUM($F$13*L33/60)</f>
        <v>610.1051714999999</v>
      </c>
    </row>
    <row r="34" spans="1:13" ht="4.5" customHeight="1">
      <c r="A34" s="68"/>
      <c r="B34" s="69"/>
      <c r="C34" s="71"/>
      <c r="E34" s="71"/>
      <c r="F34" s="71"/>
      <c r="L34" s="80"/>
      <c r="M34" s="71"/>
    </row>
    <row r="35" spans="1:13" ht="12.75">
      <c r="A35" s="72" t="s">
        <v>43</v>
      </c>
      <c r="B35" s="81" t="s">
        <v>54</v>
      </c>
      <c r="C35" s="82"/>
      <c r="E35" s="71"/>
      <c r="F35" s="71"/>
      <c r="L35" s="99">
        <v>45</v>
      </c>
      <c r="M35" s="73">
        <f>SUM($F$13*L35/60)</f>
        <v>610.1051714999999</v>
      </c>
    </row>
    <row r="36" spans="1:13" ht="12.75" customHeight="1">
      <c r="A36" s="74"/>
      <c r="B36" s="83"/>
      <c r="C36" s="84"/>
      <c r="E36" s="71"/>
      <c r="F36" s="71"/>
      <c r="L36" s="55"/>
      <c r="M36" s="70" t="s">
        <v>50</v>
      </c>
    </row>
    <row r="37" spans="1:12" ht="12.75">
      <c r="A37" s="72"/>
      <c r="B37" s="85" t="s">
        <v>55</v>
      </c>
      <c r="C37" s="86"/>
      <c r="E37" s="71"/>
      <c r="F37" s="71"/>
      <c r="L37" s="55"/>
    </row>
    <row r="38" spans="1:13" ht="4.5" customHeight="1">
      <c r="A38" s="74"/>
      <c r="B38" s="83"/>
      <c r="C38" s="86"/>
      <c r="E38" s="71"/>
      <c r="F38" s="71"/>
      <c r="L38" s="100"/>
      <c r="M38" s="71"/>
    </row>
    <row r="39" spans="1:13" ht="12.75">
      <c r="A39" s="72" t="s">
        <v>44</v>
      </c>
      <c r="B39" s="81" t="s">
        <v>52</v>
      </c>
      <c r="C39" s="71"/>
      <c r="E39" s="71"/>
      <c r="F39" s="71"/>
      <c r="L39" s="99">
        <v>20</v>
      </c>
      <c r="M39" s="73">
        <f>SUM($F$13*L39/60)</f>
        <v>271.157854</v>
      </c>
    </row>
    <row r="40" spans="1:13" ht="4.5" customHeight="1">
      <c r="A40" s="71"/>
      <c r="B40" s="69"/>
      <c r="C40" s="71"/>
      <c r="D40" s="71"/>
      <c r="E40" s="71"/>
      <c r="F40" s="71"/>
      <c r="G40" s="71"/>
      <c r="H40" s="71"/>
      <c r="L40" s="80"/>
      <c r="M40" s="71"/>
    </row>
    <row r="41" spans="1:13" ht="12.75">
      <c r="A41" s="72" t="s">
        <v>56</v>
      </c>
      <c r="B41" s="81" t="s">
        <v>53</v>
      </c>
      <c r="C41" s="71"/>
      <c r="D41" s="71"/>
      <c r="E41" s="71"/>
      <c r="F41" s="71"/>
      <c r="G41" s="71"/>
      <c r="H41" s="71"/>
      <c r="L41" s="99">
        <v>20</v>
      </c>
      <c r="M41" s="73">
        <f>SUM($F$13*L41/60)</f>
        <v>271.157854</v>
      </c>
    </row>
    <row r="42" spans="1:13" ht="4.5" customHeight="1">
      <c r="A42" s="71"/>
      <c r="B42" s="69"/>
      <c r="C42" s="71"/>
      <c r="D42" s="71"/>
      <c r="E42" s="71"/>
      <c r="F42" s="71"/>
      <c r="G42" s="71"/>
      <c r="H42" s="71"/>
      <c r="L42" s="80"/>
      <c r="M42" s="71"/>
    </row>
    <row r="43" spans="1:13" ht="12.75">
      <c r="A43" s="72" t="s">
        <v>57</v>
      </c>
      <c r="B43" s="81" t="s">
        <v>54</v>
      </c>
      <c r="C43" s="71"/>
      <c r="D43" s="71"/>
      <c r="E43" s="71"/>
      <c r="F43" s="71"/>
      <c r="G43" s="71"/>
      <c r="H43" s="71"/>
      <c r="L43" s="99">
        <v>20</v>
      </c>
      <c r="M43" s="73">
        <f>SUM($F$13*L43/60)</f>
        <v>271.157854</v>
      </c>
    </row>
    <row r="44" spans="1:13" ht="12.75" customHeight="1">
      <c r="A44" s="74"/>
      <c r="B44" s="83"/>
      <c r="C44" s="84"/>
      <c r="E44" s="71"/>
      <c r="F44" s="71"/>
      <c r="L44" s="55"/>
      <c r="M44" s="70" t="s">
        <v>50</v>
      </c>
    </row>
    <row r="45" spans="1:12" ht="12.75">
      <c r="A45" s="72"/>
      <c r="B45" s="85" t="s">
        <v>58</v>
      </c>
      <c r="C45" s="86"/>
      <c r="E45" s="71"/>
      <c r="F45" s="71"/>
      <c r="L45" s="55"/>
    </row>
    <row r="46" spans="1:13" ht="4.5" customHeight="1">
      <c r="A46" s="74"/>
      <c r="B46" s="83"/>
      <c r="C46" s="86"/>
      <c r="E46" s="71"/>
      <c r="F46" s="71"/>
      <c r="L46" s="100"/>
      <c r="M46" s="71"/>
    </row>
    <row r="47" spans="1:13" ht="12.75">
      <c r="A47" s="72" t="s">
        <v>59</v>
      </c>
      <c r="B47" s="81" t="s">
        <v>52</v>
      </c>
      <c r="C47" s="71"/>
      <c r="E47" s="71"/>
      <c r="F47" s="71"/>
      <c r="L47" s="99">
        <v>45</v>
      </c>
      <c r="M47" s="73">
        <f>SUM($F$13*L47/60)</f>
        <v>610.1051714999999</v>
      </c>
    </row>
    <row r="48" spans="1:13" ht="4.5" customHeight="1">
      <c r="A48" s="71"/>
      <c r="B48" s="69"/>
      <c r="C48" s="71"/>
      <c r="D48" s="71"/>
      <c r="E48" s="71"/>
      <c r="F48" s="71"/>
      <c r="G48" s="71"/>
      <c r="H48" s="71"/>
      <c r="L48" s="80"/>
      <c r="M48" s="71"/>
    </row>
    <row r="49" spans="1:13" ht="12.75">
      <c r="A49" s="72" t="s">
        <v>60</v>
      </c>
      <c r="B49" s="81" t="s">
        <v>53</v>
      </c>
      <c r="C49" s="71"/>
      <c r="D49" s="71"/>
      <c r="E49" s="71"/>
      <c r="F49" s="71"/>
      <c r="G49" s="71"/>
      <c r="H49" s="71"/>
      <c r="L49" s="99">
        <v>45</v>
      </c>
      <c r="M49" s="73">
        <f>SUM($F$13*L49/60)</f>
        <v>610.1051714999999</v>
      </c>
    </row>
    <row r="50" spans="1:13" ht="4.5" customHeight="1">
      <c r="A50" s="71"/>
      <c r="B50" s="69"/>
      <c r="C50" s="71"/>
      <c r="D50" s="71"/>
      <c r="E50" s="71"/>
      <c r="F50" s="71"/>
      <c r="G50" s="71"/>
      <c r="H50" s="71"/>
      <c r="L50" s="80"/>
      <c r="M50" s="71"/>
    </row>
    <row r="51" spans="1:13" ht="12.75">
      <c r="A51" s="72" t="s">
        <v>61</v>
      </c>
      <c r="B51" s="81" t="s">
        <v>54</v>
      </c>
      <c r="C51" s="71"/>
      <c r="D51" s="71"/>
      <c r="E51" s="71"/>
      <c r="F51" s="71"/>
      <c r="G51" s="71"/>
      <c r="H51" s="71"/>
      <c r="L51" s="99">
        <v>45</v>
      </c>
      <c r="M51" s="73">
        <f>SUM($F$13*L51/60)</f>
        <v>610.1051714999999</v>
      </c>
    </row>
    <row r="52" spans="1:13" ht="12.75">
      <c r="A52" s="75"/>
      <c r="B52" s="75"/>
      <c r="C52" s="75"/>
      <c r="D52" s="75"/>
      <c r="E52" s="75"/>
      <c r="F52" s="75"/>
      <c r="G52" s="75"/>
      <c r="H52" s="75"/>
      <c r="I52" s="75"/>
      <c r="J52" s="75"/>
      <c r="K52" s="75"/>
      <c r="L52" s="75"/>
      <c r="M52" s="77" t="s">
        <v>50</v>
      </c>
    </row>
    <row r="53" spans="1:13" ht="12.75">
      <c r="A53" s="71"/>
      <c r="B53" s="71"/>
      <c r="C53" s="71"/>
      <c r="D53" s="71"/>
      <c r="E53" s="71"/>
      <c r="F53" s="71"/>
      <c r="G53" s="71"/>
      <c r="H53" s="71"/>
      <c r="M53" s="70"/>
    </row>
    <row r="54" spans="1:8" ht="14.25">
      <c r="A54" s="78" t="s">
        <v>10</v>
      </c>
      <c r="B54" s="71"/>
      <c r="C54" s="71"/>
      <c r="D54" s="71"/>
      <c r="E54" s="71"/>
      <c r="F54" s="71"/>
      <c r="G54" s="71"/>
      <c r="H54" s="71"/>
    </row>
    <row r="55" spans="1:8" ht="16.5" customHeight="1">
      <c r="A55" s="68" t="s">
        <v>6</v>
      </c>
      <c r="B55" s="69" t="s">
        <v>7</v>
      </c>
      <c r="D55" s="71"/>
      <c r="E55" s="71"/>
      <c r="F55" s="71"/>
      <c r="G55" s="71"/>
      <c r="H55" s="71"/>
    </row>
    <row r="56" spans="1:8" ht="12.75">
      <c r="A56" s="69"/>
      <c r="B56" s="81" t="s">
        <v>65</v>
      </c>
      <c r="D56" s="69"/>
      <c r="E56" s="69"/>
      <c r="F56" s="69"/>
      <c r="G56" s="69"/>
      <c r="H56" s="69"/>
    </row>
    <row r="57" spans="1:13" ht="12.75">
      <c r="A57" s="87"/>
      <c r="B57" s="88"/>
      <c r="C57" s="76"/>
      <c r="D57" s="87"/>
      <c r="E57" s="87"/>
      <c r="F57" s="87"/>
      <c r="G57" s="87"/>
      <c r="H57" s="87"/>
      <c r="I57" s="75"/>
      <c r="J57" s="75"/>
      <c r="K57" s="75"/>
      <c r="L57" s="75"/>
      <c r="M57" s="75"/>
    </row>
    <row r="58" spans="1:8" ht="12.75">
      <c r="A58" s="69"/>
      <c r="B58" s="81"/>
      <c r="D58" s="69"/>
      <c r="E58" s="69"/>
      <c r="F58" s="69"/>
      <c r="G58" s="69"/>
      <c r="H58" s="69"/>
    </row>
    <row r="59" spans="1:8" ht="16.5" customHeight="1">
      <c r="A59" s="68" t="s">
        <v>8</v>
      </c>
      <c r="B59" s="85" t="s">
        <v>9</v>
      </c>
      <c r="D59" s="71"/>
      <c r="E59" s="71"/>
      <c r="F59" s="71"/>
      <c r="G59" s="71"/>
      <c r="H59" s="71"/>
    </row>
    <row r="60" spans="1:11" ht="12.75" customHeight="1">
      <c r="A60" s="89"/>
      <c r="B60" s="111" t="s">
        <v>66</v>
      </c>
      <c r="C60" s="111"/>
      <c r="D60" s="111"/>
      <c r="E60" s="111"/>
      <c r="F60" s="111"/>
      <c r="G60" s="111"/>
      <c r="H60" s="111"/>
      <c r="I60" s="111"/>
      <c r="J60" s="111"/>
      <c r="K60" s="111"/>
    </row>
    <row r="61" spans="1:11" ht="12.75" customHeight="1">
      <c r="A61" s="89"/>
      <c r="B61" s="111"/>
      <c r="C61" s="111"/>
      <c r="D61" s="111"/>
      <c r="E61" s="111"/>
      <c r="F61" s="111"/>
      <c r="G61" s="111"/>
      <c r="H61" s="111"/>
      <c r="I61" s="111"/>
      <c r="J61" s="111"/>
      <c r="K61" s="111"/>
    </row>
    <row r="62" spans="1:13" ht="12.75">
      <c r="A62" s="75"/>
      <c r="B62" s="75"/>
      <c r="C62" s="114"/>
      <c r="D62" s="114"/>
      <c r="E62" s="75"/>
      <c r="F62" s="75"/>
      <c r="G62" s="75"/>
      <c r="H62" s="75"/>
      <c r="I62" s="75"/>
      <c r="J62" s="75"/>
      <c r="K62" s="75"/>
      <c r="L62" s="75"/>
      <c r="M62" s="75"/>
    </row>
    <row r="63" spans="1:8" ht="12.75">
      <c r="A63" s="71"/>
      <c r="B63" s="71"/>
      <c r="C63" s="71"/>
      <c r="D63" s="71"/>
      <c r="E63" s="71"/>
      <c r="F63" s="71"/>
      <c r="G63" s="71"/>
      <c r="H63" s="71"/>
    </row>
    <row r="64" spans="1:8" ht="21" customHeight="1">
      <c r="A64" s="65" t="s">
        <v>11</v>
      </c>
      <c r="B64" s="66" t="s">
        <v>12</v>
      </c>
      <c r="D64" s="71"/>
      <c r="E64" s="71"/>
      <c r="F64" s="71"/>
      <c r="G64" s="71"/>
      <c r="H64" s="71"/>
    </row>
    <row r="65" spans="1:8" ht="16.5" customHeight="1">
      <c r="A65" s="68" t="s">
        <v>13</v>
      </c>
      <c r="B65" s="69" t="s">
        <v>7</v>
      </c>
      <c r="D65" s="71"/>
      <c r="E65" s="71"/>
      <c r="F65" s="71"/>
      <c r="G65" s="71"/>
      <c r="H65" s="71"/>
    </row>
    <row r="66" spans="1:8" ht="12.75">
      <c r="A66" s="71"/>
      <c r="B66" s="81" t="s">
        <v>65</v>
      </c>
      <c r="D66" s="71"/>
      <c r="E66" s="71"/>
      <c r="F66" s="71"/>
      <c r="G66" s="71"/>
      <c r="H66" s="71"/>
    </row>
    <row r="67" spans="1:13" ht="12.75">
      <c r="A67" s="75"/>
      <c r="B67" s="75"/>
      <c r="C67" s="75"/>
      <c r="D67" s="75"/>
      <c r="E67" s="75"/>
      <c r="F67" s="75"/>
      <c r="G67" s="75"/>
      <c r="H67" s="75"/>
      <c r="I67" s="75"/>
      <c r="J67" s="75"/>
      <c r="K67" s="75"/>
      <c r="L67" s="75"/>
      <c r="M67" s="75"/>
    </row>
    <row r="68" spans="1:8" ht="12.75">
      <c r="A68" s="71"/>
      <c r="B68" s="90"/>
      <c r="C68" s="71"/>
      <c r="D68" s="71"/>
      <c r="E68" s="71"/>
      <c r="F68" s="71"/>
      <c r="G68" s="71"/>
      <c r="H68" s="71"/>
    </row>
    <row r="69" spans="1:8" ht="15.75">
      <c r="A69" s="65" t="s">
        <v>14</v>
      </c>
      <c r="B69" s="66" t="s">
        <v>15</v>
      </c>
      <c r="D69" s="71"/>
      <c r="E69" s="71"/>
      <c r="F69" s="71"/>
      <c r="G69" s="71"/>
      <c r="H69" s="71"/>
    </row>
    <row r="70" spans="1:11" ht="12.75">
      <c r="A70" s="71"/>
      <c r="B70" s="111" t="s">
        <v>64</v>
      </c>
      <c r="C70" s="111"/>
      <c r="D70" s="111"/>
      <c r="E70" s="111"/>
      <c r="F70" s="111"/>
      <c r="G70" s="111"/>
      <c r="H70" s="111"/>
      <c r="I70" s="111"/>
      <c r="J70" s="111"/>
      <c r="K70" s="111"/>
    </row>
    <row r="71" spans="1:11" ht="12.75">
      <c r="A71" s="71"/>
      <c r="B71" s="111"/>
      <c r="C71" s="111"/>
      <c r="D71" s="111"/>
      <c r="E71" s="111"/>
      <c r="F71" s="111"/>
      <c r="G71" s="111"/>
      <c r="H71" s="111"/>
      <c r="I71" s="111"/>
      <c r="J71" s="111"/>
      <c r="K71" s="111"/>
    </row>
    <row r="72" spans="1:13" ht="12.75">
      <c r="A72" s="75"/>
      <c r="B72" s="91"/>
      <c r="C72" s="75"/>
      <c r="D72" s="75"/>
      <c r="E72" s="75"/>
      <c r="F72" s="75"/>
      <c r="G72" s="75"/>
      <c r="H72" s="75"/>
      <c r="I72" s="75"/>
      <c r="J72" s="75"/>
      <c r="K72" s="75"/>
      <c r="L72" s="75"/>
      <c r="M72" s="75"/>
    </row>
    <row r="73" spans="1:8" ht="12.75">
      <c r="A73" s="71"/>
      <c r="B73" s="71"/>
      <c r="C73" s="71"/>
      <c r="D73" s="71"/>
      <c r="E73" s="71"/>
      <c r="F73" s="71"/>
      <c r="G73" s="71"/>
      <c r="H73" s="71"/>
    </row>
    <row r="74" spans="1:8" ht="15.75">
      <c r="A74" s="65" t="s">
        <v>16</v>
      </c>
      <c r="B74" s="66" t="s">
        <v>17</v>
      </c>
      <c r="D74" s="71"/>
      <c r="E74" s="71"/>
      <c r="F74" s="71"/>
      <c r="G74" s="71"/>
      <c r="H74" s="71"/>
    </row>
    <row r="75" spans="1:13" ht="12.75" customHeight="1">
      <c r="A75" s="28" t="s">
        <v>45</v>
      </c>
      <c r="B75" s="109" t="s">
        <v>62</v>
      </c>
      <c r="C75" s="109"/>
      <c r="D75" s="109"/>
      <c r="E75" s="109"/>
      <c r="F75" s="109"/>
      <c r="G75" s="109"/>
      <c r="H75" s="109"/>
      <c r="I75" s="109"/>
      <c r="J75" s="109"/>
      <c r="K75" s="109"/>
      <c r="L75" s="99">
        <v>10</v>
      </c>
      <c r="M75" s="73">
        <f>SUM($F$13*W18*L75/60)</f>
        <v>135.578927</v>
      </c>
    </row>
    <row r="76" spans="1:13" ht="12.75" customHeight="1">
      <c r="A76" s="29"/>
      <c r="B76" s="109"/>
      <c r="C76" s="109"/>
      <c r="D76" s="109"/>
      <c r="E76" s="109"/>
      <c r="F76" s="109"/>
      <c r="G76" s="109"/>
      <c r="H76" s="109"/>
      <c r="I76" s="109"/>
      <c r="J76" s="109"/>
      <c r="K76" s="109"/>
      <c r="M76" s="70" t="s">
        <v>50</v>
      </c>
    </row>
    <row r="77" spans="1:11" ht="12.75" customHeight="1">
      <c r="A77" s="29"/>
      <c r="B77" s="109"/>
      <c r="C77" s="109"/>
      <c r="D77" s="109"/>
      <c r="E77" s="109"/>
      <c r="F77" s="109"/>
      <c r="G77" s="109"/>
      <c r="H77" s="109"/>
      <c r="I77" s="109"/>
      <c r="J77" s="109"/>
      <c r="K77" s="109"/>
    </row>
    <row r="78" spans="1:11" ht="12.75">
      <c r="A78" s="29"/>
      <c r="B78"/>
      <c r="C78" s="2"/>
      <c r="D78" s="2"/>
      <c r="E78" s="2"/>
      <c r="F78" s="2"/>
      <c r="G78" s="2"/>
      <c r="H78" s="2"/>
      <c r="I78"/>
      <c r="J78"/>
      <c r="K78"/>
    </row>
    <row r="79" spans="1:11" ht="12.75" customHeight="1">
      <c r="A79" s="28" t="s">
        <v>46</v>
      </c>
      <c r="B79" s="106" t="s">
        <v>63</v>
      </c>
      <c r="C79" s="106"/>
      <c r="D79" s="106"/>
      <c r="E79" s="106"/>
      <c r="F79" s="106"/>
      <c r="G79" s="106"/>
      <c r="H79" s="106"/>
      <c r="I79" s="106"/>
      <c r="J79" s="106"/>
      <c r="K79" s="106"/>
    </row>
    <row r="80" spans="1:11" ht="12.75">
      <c r="A80" s="29"/>
      <c r="B80" s="106"/>
      <c r="C80" s="106"/>
      <c r="D80" s="106"/>
      <c r="E80" s="106"/>
      <c r="F80" s="106"/>
      <c r="G80" s="106"/>
      <c r="H80" s="106"/>
      <c r="I80" s="106"/>
      <c r="J80" s="106"/>
      <c r="K80" s="106"/>
    </row>
    <row r="81" spans="1:11" ht="12.75">
      <c r="A81" s="29"/>
      <c r="B81" s="1"/>
      <c r="C81" s="107"/>
      <c r="D81" s="108"/>
      <c r="E81" s="2"/>
      <c r="F81" s="2"/>
      <c r="G81" s="2"/>
      <c r="H81" s="2"/>
      <c r="I81"/>
      <c r="J81"/>
      <c r="K81"/>
    </row>
    <row r="82" spans="1:13" ht="12.75">
      <c r="A82" s="28" t="s">
        <v>47</v>
      </c>
      <c r="B82" s="2" t="s">
        <v>25</v>
      </c>
      <c r="C82" s="2"/>
      <c r="D82" s="2"/>
      <c r="E82" s="2"/>
      <c r="F82" s="2"/>
      <c r="G82" s="2"/>
      <c r="H82" s="2"/>
      <c r="I82"/>
      <c r="J82"/>
      <c r="K82"/>
      <c r="M82" s="73">
        <f>SUM(F13)</f>
        <v>813.4735619999999</v>
      </c>
    </row>
    <row r="83" spans="1:13" ht="12.75" customHeight="1">
      <c r="A83" s="29"/>
      <c r="B83" s="109" t="s">
        <v>18</v>
      </c>
      <c r="C83" s="109"/>
      <c r="D83" s="109"/>
      <c r="E83" s="109"/>
      <c r="F83" s="109"/>
      <c r="G83" s="109"/>
      <c r="H83" s="109"/>
      <c r="I83" s="109"/>
      <c r="J83" s="109"/>
      <c r="K83" s="109"/>
      <c r="M83" s="70" t="s">
        <v>50</v>
      </c>
    </row>
    <row r="84" spans="1:11" ht="12.75">
      <c r="A84" s="29"/>
      <c r="B84" s="110" t="s">
        <v>19</v>
      </c>
      <c r="C84" s="110"/>
      <c r="D84" s="110"/>
      <c r="E84" s="110"/>
      <c r="F84" s="110"/>
      <c r="G84" s="110"/>
      <c r="H84" s="110"/>
      <c r="I84" s="110"/>
      <c r="J84" s="110"/>
      <c r="K84" s="110"/>
    </row>
    <row r="85" spans="1:11" ht="8.25" customHeight="1">
      <c r="A85" s="29"/>
      <c r="B85" s="2"/>
      <c r="C85" s="16"/>
      <c r="D85"/>
      <c r="E85" s="2"/>
      <c r="F85" s="2"/>
      <c r="G85" s="2"/>
      <c r="H85" s="2"/>
      <c r="I85"/>
      <c r="J85"/>
      <c r="K85"/>
    </row>
    <row r="86" spans="1:11" ht="12.75">
      <c r="A86" s="29"/>
      <c r="B86" s="109" t="s">
        <v>23</v>
      </c>
      <c r="C86" s="109"/>
      <c r="D86" s="109"/>
      <c r="E86" s="109"/>
      <c r="F86" s="109"/>
      <c r="G86" s="109"/>
      <c r="H86" s="109"/>
      <c r="I86" s="109"/>
      <c r="J86" s="109"/>
      <c r="K86" s="109"/>
    </row>
    <row r="87" spans="1:11" ht="12.75" customHeight="1">
      <c r="A87" s="29"/>
      <c r="B87" s="2"/>
      <c r="C87" s="16"/>
      <c r="D87"/>
      <c r="E87" s="2"/>
      <c r="F87" s="2"/>
      <c r="G87" s="2"/>
      <c r="H87" s="2"/>
      <c r="I87"/>
      <c r="J87"/>
      <c r="K87"/>
    </row>
    <row r="88" spans="1:11" ht="12.75">
      <c r="A88" s="28" t="s">
        <v>48</v>
      </c>
      <c r="B88" s="107" t="s">
        <v>39</v>
      </c>
      <c r="C88" s="107"/>
      <c r="D88" s="107"/>
      <c r="E88" s="107"/>
      <c r="F88" s="107"/>
      <c r="G88" s="107"/>
      <c r="H88" s="107"/>
      <c r="I88" s="107"/>
      <c r="J88" s="107"/>
      <c r="K88" s="107"/>
    </row>
    <row r="89" spans="1:11" ht="12.75">
      <c r="A89" s="32"/>
      <c r="B89" s="107"/>
      <c r="C89" s="107"/>
      <c r="D89" s="107"/>
      <c r="E89" s="107"/>
      <c r="F89" s="107"/>
      <c r="G89" s="107"/>
      <c r="H89" s="107"/>
      <c r="I89" s="107"/>
      <c r="J89" s="107"/>
      <c r="K89" s="107"/>
    </row>
    <row r="90" spans="1:13" ht="12.75">
      <c r="A90" s="75"/>
      <c r="B90" s="91"/>
      <c r="C90" s="92"/>
      <c r="D90" s="93"/>
      <c r="E90" s="75"/>
      <c r="F90" s="75"/>
      <c r="G90" s="75"/>
      <c r="H90" s="75"/>
      <c r="I90" s="75"/>
      <c r="J90" s="75"/>
      <c r="K90" s="75"/>
      <c r="L90" s="75"/>
      <c r="M90" s="75"/>
    </row>
    <row r="91" spans="1:8" ht="12.75">
      <c r="A91" s="71"/>
      <c r="B91" s="71"/>
      <c r="C91" s="71"/>
      <c r="D91" s="71"/>
      <c r="E91" s="71"/>
      <c r="F91" s="71"/>
      <c r="G91" s="71"/>
      <c r="H91" s="71"/>
    </row>
    <row r="92" spans="1:8" ht="21" customHeight="1">
      <c r="A92" s="65" t="s">
        <v>20</v>
      </c>
      <c r="B92" s="66" t="s">
        <v>21</v>
      </c>
      <c r="C92" s="71"/>
      <c r="D92" s="71"/>
      <c r="E92" s="71"/>
      <c r="F92" s="71"/>
      <c r="G92" s="71"/>
      <c r="H92" s="71"/>
    </row>
    <row r="93" spans="2:11" ht="12.75" customHeight="1">
      <c r="B93" s="104" t="s">
        <v>40</v>
      </c>
      <c r="C93" s="104"/>
      <c r="D93" s="104"/>
      <c r="E93" s="104"/>
      <c r="F93" s="104"/>
      <c r="G93" s="104"/>
      <c r="H93" s="104"/>
      <c r="I93" s="104"/>
      <c r="J93" s="104"/>
      <c r="K93" s="104"/>
    </row>
    <row r="94" spans="1:11" ht="12.75">
      <c r="A94" s="71"/>
      <c r="B94" s="104"/>
      <c r="C94" s="104"/>
      <c r="D94" s="104"/>
      <c r="E94" s="104"/>
      <c r="F94" s="104"/>
      <c r="G94" s="104"/>
      <c r="H94" s="104"/>
      <c r="I94" s="104"/>
      <c r="J94" s="104"/>
      <c r="K94" s="104"/>
    </row>
    <row r="95" spans="1:11" ht="12.75">
      <c r="A95" s="71"/>
      <c r="B95" s="94"/>
      <c r="C95" s="94"/>
      <c r="D95" s="94"/>
      <c r="E95" s="94"/>
      <c r="F95" s="94"/>
      <c r="G95" s="94"/>
      <c r="H95" s="94"/>
      <c r="I95" s="94"/>
      <c r="J95" s="94"/>
      <c r="K95" s="94"/>
    </row>
  </sheetData>
  <sheetProtection password="AA3C" sheet="1" objects="1" scenarios="1" selectLockedCells="1"/>
  <mergeCells count="15">
    <mergeCell ref="F2:L5"/>
    <mergeCell ref="C62:D62"/>
    <mergeCell ref="B3:D3"/>
    <mergeCell ref="A7:M7"/>
    <mergeCell ref="B60:K61"/>
    <mergeCell ref="B93:K94"/>
    <mergeCell ref="I21:K23"/>
    <mergeCell ref="B79:K80"/>
    <mergeCell ref="C81:D81"/>
    <mergeCell ref="B83:K83"/>
    <mergeCell ref="B84:K84"/>
    <mergeCell ref="B86:K86"/>
    <mergeCell ref="B88:K89"/>
    <mergeCell ref="B70:K71"/>
    <mergeCell ref="B75:K77"/>
  </mergeCells>
  <printOptions/>
  <pageMargins left="0.75" right="0.75" top="1" bottom="1" header="0.5" footer="0.5"/>
  <pageSetup horizontalDpi="600" verticalDpi="600" orientation="portrait" paperSize="9" scale="68" r:id="rId2"/>
  <colBreaks count="1" manualBreakCount="1">
    <brk id="13" max="65535" man="1"/>
  </colBreaks>
  <legacyDrawing r:id="rId1"/>
</worksheet>
</file>

<file path=xl/worksheets/sheet2.xml><?xml version="1.0" encoding="utf-8"?>
<worksheet xmlns="http://schemas.openxmlformats.org/spreadsheetml/2006/main" xmlns:r="http://schemas.openxmlformats.org/officeDocument/2006/relationships">
  <sheetPr codeName="Blad2"/>
  <dimension ref="A1:V87"/>
  <sheetViews>
    <sheetView showGridLines="0" tabSelected="1" zoomScalePageLayoutView="0" workbookViewId="0" topLeftCell="A1">
      <selection activeCell="H28" sqref="H28"/>
    </sheetView>
  </sheetViews>
  <sheetFormatPr defaultColWidth="9.140625" defaultRowHeight="12.75"/>
  <cols>
    <col min="2" max="2" width="11.140625" style="0" customWidth="1"/>
    <col min="3" max="3" width="3.28125" style="16" customWidth="1"/>
    <col min="4" max="4" width="11.140625" style="0" customWidth="1"/>
    <col min="6" max="6" width="11.28125" style="0" customWidth="1"/>
    <col min="12" max="13" width="9.8515625" style="0" customWidth="1"/>
  </cols>
  <sheetData>
    <row r="1" ht="20.25">
      <c r="A1" s="12" t="s">
        <v>22</v>
      </c>
    </row>
    <row r="3" spans="1:22" s="19" customFormat="1" ht="18.75" customHeight="1">
      <c r="A3" s="19" t="s">
        <v>28</v>
      </c>
      <c r="B3" s="120" t="str">
        <f>('Taxa för brandskyddskontroll'!B3)</f>
        <v>Oxelösund</v>
      </c>
      <c r="C3" s="121"/>
      <c r="D3" s="121"/>
      <c r="R3" s="22"/>
      <c r="S3" s="22"/>
      <c r="T3" s="22"/>
      <c r="U3" s="22"/>
      <c r="V3" s="22"/>
    </row>
    <row r="4" spans="2:22" s="19" customFormat="1" ht="4.5" customHeight="1">
      <c r="B4" s="20"/>
      <c r="C4" s="20"/>
      <c r="D4" s="20"/>
      <c r="R4" s="22"/>
      <c r="S4" s="22"/>
      <c r="T4" s="22"/>
      <c r="U4" s="22"/>
      <c r="V4" s="22"/>
    </row>
    <row r="5" spans="1:22" s="17" customFormat="1" ht="21" customHeight="1">
      <c r="A5" s="18" t="s">
        <v>29</v>
      </c>
      <c r="B5" s="35">
        <f>('Taxa för brandskyddskontroll'!B5)</f>
        <v>45078</v>
      </c>
      <c r="C5" s="36" t="s">
        <v>30</v>
      </c>
      <c r="D5" s="35">
        <f>('Taxa för brandskyddskontroll'!D5)</f>
        <v>45443</v>
      </c>
      <c r="R5" s="36"/>
      <c r="S5" s="36"/>
      <c r="T5" s="21"/>
      <c r="U5" s="36"/>
      <c r="V5" s="36"/>
    </row>
    <row r="6" spans="18:22" ht="12.75">
      <c r="R6" s="21"/>
      <c r="S6" s="21"/>
      <c r="T6" s="21"/>
      <c r="U6" s="21"/>
      <c r="V6" s="21"/>
    </row>
    <row r="7" spans="1:22" ht="12.75" customHeight="1">
      <c r="A7" s="122" t="s">
        <v>33</v>
      </c>
      <c r="B7" s="122"/>
      <c r="C7" s="122"/>
      <c r="D7" s="122"/>
      <c r="E7" s="122"/>
      <c r="F7" s="122"/>
      <c r="G7" s="122"/>
      <c r="H7" s="122"/>
      <c r="I7" s="122"/>
      <c r="J7" s="122"/>
      <c r="K7" s="122"/>
      <c r="L7" s="122"/>
      <c r="M7" s="122"/>
      <c r="R7" s="21"/>
      <c r="S7" s="21"/>
      <c r="T7" s="21"/>
      <c r="U7" s="21"/>
      <c r="V7" s="21"/>
    </row>
    <row r="8" spans="1:22" ht="12.75">
      <c r="A8" s="15"/>
      <c r="B8" s="15"/>
      <c r="C8" s="15"/>
      <c r="D8" s="15"/>
      <c r="E8" s="15"/>
      <c r="F8" s="15"/>
      <c r="G8" s="15"/>
      <c r="H8" s="15"/>
      <c r="I8" s="15"/>
      <c r="J8" s="15"/>
      <c r="K8" s="15"/>
      <c r="L8" s="15"/>
      <c r="M8" s="15"/>
      <c r="R8" s="21"/>
      <c r="S8" s="21"/>
      <c r="T8" s="21"/>
      <c r="U8" s="21"/>
      <c r="V8" s="21"/>
    </row>
    <row r="9" spans="1:22" ht="21" customHeight="1">
      <c r="A9" s="31" t="s">
        <v>0</v>
      </c>
      <c r="B9" s="4" t="s">
        <v>1</v>
      </c>
      <c r="L9" s="23" t="s">
        <v>24</v>
      </c>
      <c r="M9" s="23" t="s">
        <v>49</v>
      </c>
      <c r="R9" s="21"/>
      <c r="S9" s="21"/>
      <c r="T9" s="21"/>
      <c r="U9" s="21"/>
      <c r="V9" s="21"/>
    </row>
    <row r="10" spans="1:22" ht="16.5" customHeight="1">
      <c r="A10" s="30" t="s">
        <v>2</v>
      </c>
      <c r="B10" s="3" t="s">
        <v>3</v>
      </c>
      <c r="M10" s="34"/>
      <c r="N10" s="21"/>
      <c r="R10" s="21"/>
      <c r="S10" s="21"/>
      <c r="T10" s="21"/>
      <c r="U10" s="21"/>
      <c r="V10" s="21"/>
    </row>
    <row r="11" spans="1:2" ht="12.75" customHeight="1">
      <c r="A11" s="2"/>
      <c r="B11" s="2" t="s">
        <v>4</v>
      </c>
    </row>
    <row r="12" spans="1:2" ht="4.5" customHeight="1">
      <c r="A12" s="2"/>
      <c r="B12" s="2"/>
    </row>
    <row r="13" spans="1:13" ht="12.75" customHeight="1">
      <c r="A13" s="28" t="s">
        <v>31</v>
      </c>
      <c r="B13" s="2" t="s">
        <v>26</v>
      </c>
      <c r="I13">
        <f>('Taxa för brandskyddskontroll'!T23)</f>
      </c>
      <c r="L13" s="96">
        <f>('Taxa för brandskyddskontroll'!L21)</f>
        <v>24.88</v>
      </c>
      <c r="M13" s="95">
        <f>('Taxa för brandskyddskontroll'!M21)</f>
        <v>337.32037037599997</v>
      </c>
    </row>
    <row r="14" spans="1:13" ht="4.5" customHeight="1">
      <c r="A14" s="29"/>
      <c r="B14" s="2"/>
      <c r="L14" s="97"/>
      <c r="M14" s="51"/>
    </row>
    <row r="15" spans="1:13" ht="12.75" customHeight="1">
      <c r="A15" s="28" t="s">
        <v>32</v>
      </c>
      <c r="B15" s="2" t="s">
        <v>27</v>
      </c>
      <c r="I15">
        <f>('Taxa för brandskyddskontroll'!T25)</f>
      </c>
      <c r="L15" s="96">
        <f>('Taxa för brandskyddskontroll'!L23)</f>
        <v>36.13</v>
      </c>
      <c r="M15" s="95">
        <f>('Taxa för brandskyddskontroll'!M23)</f>
        <v>489.846663251</v>
      </c>
    </row>
    <row r="16" spans="1:13" ht="12.75" customHeight="1">
      <c r="A16" s="40"/>
      <c r="B16" s="40"/>
      <c r="C16" s="41"/>
      <c r="D16" s="40"/>
      <c r="E16" s="40"/>
      <c r="F16" s="40"/>
      <c r="G16" s="40"/>
      <c r="H16" s="40"/>
      <c r="I16" s="40"/>
      <c r="J16" s="40"/>
      <c r="K16" s="40"/>
      <c r="L16" s="40"/>
      <c r="M16" s="42" t="s">
        <v>50</v>
      </c>
    </row>
    <row r="17" ht="12.75" customHeight="1"/>
    <row r="18" spans="1:8" ht="12.75" customHeight="1">
      <c r="A18" s="24" t="s">
        <v>5</v>
      </c>
      <c r="B18" s="5"/>
      <c r="C18" s="5"/>
      <c r="D18" s="9"/>
      <c r="E18" s="2"/>
      <c r="F18" s="2"/>
      <c r="G18" s="2"/>
      <c r="H18" s="2"/>
    </row>
    <row r="19" spans="1:8" ht="16.5" customHeight="1">
      <c r="A19" s="30" t="s">
        <v>6</v>
      </c>
      <c r="B19" s="3" t="s">
        <v>7</v>
      </c>
      <c r="C19" s="2"/>
      <c r="E19" s="2"/>
      <c r="F19" s="2"/>
      <c r="G19" s="2"/>
      <c r="H19" s="2"/>
    </row>
    <row r="20" spans="1:8" ht="4.5" customHeight="1">
      <c r="A20" s="30"/>
      <c r="B20" s="3"/>
      <c r="C20" s="2"/>
      <c r="E20" s="2"/>
      <c r="F20" s="2"/>
      <c r="G20" s="2"/>
      <c r="H20" s="2"/>
    </row>
    <row r="21" spans="1:8" ht="16.5" customHeight="1">
      <c r="A21" s="30"/>
      <c r="B21" s="3" t="s">
        <v>51</v>
      </c>
      <c r="C21" s="2"/>
      <c r="E21" s="2"/>
      <c r="F21" s="2"/>
      <c r="G21" s="2"/>
      <c r="H21" s="2"/>
    </row>
    <row r="22" spans="1:13" ht="4.5" customHeight="1">
      <c r="A22" s="30"/>
      <c r="B22" s="3"/>
      <c r="C22" s="2"/>
      <c r="E22" s="2"/>
      <c r="F22" s="2"/>
      <c r="G22" s="2"/>
      <c r="H22" s="2"/>
      <c r="L22" s="38"/>
      <c r="M22" s="38"/>
    </row>
    <row r="23" spans="1:13" ht="12.75" customHeight="1">
      <c r="A23" s="28" t="s">
        <v>41</v>
      </c>
      <c r="B23" s="8" t="s">
        <v>52</v>
      </c>
      <c r="C23" s="2"/>
      <c r="E23" s="2"/>
      <c r="F23" s="2"/>
      <c r="L23" s="96">
        <f>('Taxa för brandskyddskontroll'!L31)</f>
        <v>45</v>
      </c>
      <c r="M23" s="95">
        <f>('Taxa för brandskyddskontroll'!M31)</f>
        <v>610.1051714999999</v>
      </c>
    </row>
    <row r="24" spans="1:13" ht="4.5" customHeight="1">
      <c r="A24" s="30"/>
      <c r="B24" s="3"/>
      <c r="C24" s="2"/>
      <c r="E24" s="2"/>
      <c r="F24" s="2"/>
      <c r="L24" s="98"/>
      <c r="M24" s="39"/>
    </row>
    <row r="25" spans="1:13" ht="12.75" customHeight="1">
      <c r="A25" s="28" t="s">
        <v>42</v>
      </c>
      <c r="B25" s="8" t="s">
        <v>53</v>
      </c>
      <c r="C25" s="2"/>
      <c r="E25" s="2"/>
      <c r="F25" s="2"/>
      <c r="L25" s="96">
        <f>('Taxa för brandskyddskontroll'!L33)</f>
        <v>45</v>
      </c>
      <c r="M25" s="95">
        <f>('Taxa för brandskyddskontroll'!M33)</f>
        <v>610.1051714999999</v>
      </c>
    </row>
    <row r="26" spans="1:13" ht="4.5" customHeight="1">
      <c r="A26" s="30"/>
      <c r="B26" s="3"/>
      <c r="C26" s="2"/>
      <c r="E26" s="2"/>
      <c r="F26" s="2"/>
      <c r="L26" s="98"/>
      <c r="M26" s="39"/>
    </row>
    <row r="27" spans="1:13" ht="12.75">
      <c r="A27" s="28" t="s">
        <v>43</v>
      </c>
      <c r="B27" s="8" t="s">
        <v>54</v>
      </c>
      <c r="C27" s="14"/>
      <c r="E27" s="2"/>
      <c r="F27" s="2"/>
      <c r="L27" s="96">
        <f>('Taxa för brandskyddskontroll'!L35)</f>
        <v>45</v>
      </c>
      <c r="M27" s="95">
        <f>('Taxa för brandskyddskontroll'!M35)</f>
        <v>610.1051714999999</v>
      </c>
    </row>
    <row r="28" spans="1:13" ht="12.75" customHeight="1">
      <c r="A28" s="29"/>
      <c r="B28" s="6"/>
      <c r="C28" s="11"/>
      <c r="E28" s="2"/>
      <c r="F28" s="2"/>
      <c r="L28" s="6"/>
      <c r="M28" s="48" t="s">
        <v>50</v>
      </c>
    </row>
    <row r="29" spans="1:13" ht="12.75">
      <c r="A29" s="28"/>
      <c r="B29" s="7" t="s">
        <v>55</v>
      </c>
      <c r="C29" s="10"/>
      <c r="E29" s="2"/>
      <c r="F29" s="2"/>
      <c r="L29" s="52"/>
      <c r="M29" s="38"/>
    </row>
    <row r="30" spans="1:13" ht="4.5" customHeight="1">
      <c r="A30" s="29"/>
      <c r="B30" s="6"/>
      <c r="C30" s="10"/>
      <c r="E30" s="2"/>
      <c r="F30" s="2"/>
      <c r="L30" s="6"/>
      <c r="M30" s="6"/>
    </row>
    <row r="31" spans="1:13" ht="12.75">
      <c r="A31" s="28" t="s">
        <v>44</v>
      </c>
      <c r="B31" s="8" t="s">
        <v>52</v>
      </c>
      <c r="C31" s="2"/>
      <c r="E31" s="2"/>
      <c r="F31" s="2"/>
      <c r="L31" s="96">
        <f>('Taxa för brandskyddskontroll'!L39)</f>
        <v>20</v>
      </c>
      <c r="M31" s="95">
        <f>('Taxa för brandskyddskontroll'!M39)</f>
        <v>271.157854</v>
      </c>
    </row>
    <row r="32" spans="1:13" ht="4.5" customHeight="1">
      <c r="A32" s="2"/>
      <c r="B32" s="3"/>
      <c r="C32" s="2"/>
      <c r="D32" s="2"/>
      <c r="E32" s="2"/>
      <c r="F32" s="2"/>
      <c r="G32" s="2"/>
      <c r="H32" s="2"/>
      <c r="L32" s="98"/>
      <c r="M32" s="39"/>
    </row>
    <row r="33" spans="1:13" ht="12.75">
      <c r="A33" s="28" t="s">
        <v>56</v>
      </c>
      <c r="B33" s="8" t="s">
        <v>53</v>
      </c>
      <c r="C33" s="2"/>
      <c r="D33" s="2"/>
      <c r="E33" s="2"/>
      <c r="F33" s="2"/>
      <c r="G33" s="2"/>
      <c r="H33" s="2"/>
      <c r="L33" s="96">
        <f>('Taxa för brandskyddskontroll'!L41)</f>
        <v>20</v>
      </c>
      <c r="M33" s="95">
        <f>('Taxa för brandskyddskontroll'!M41)</f>
        <v>271.157854</v>
      </c>
    </row>
    <row r="34" spans="1:13" ht="4.5" customHeight="1">
      <c r="A34" s="2"/>
      <c r="B34" s="3"/>
      <c r="C34" s="2"/>
      <c r="D34" s="2"/>
      <c r="E34" s="2"/>
      <c r="F34" s="2"/>
      <c r="G34" s="2"/>
      <c r="H34" s="2"/>
      <c r="L34" s="98"/>
      <c r="M34" s="39"/>
    </row>
    <row r="35" spans="1:13" ht="12.75">
      <c r="A35" s="28" t="s">
        <v>57</v>
      </c>
      <c r="B35" s="8" t="s">
        <v>54</v>
      </c>
      <c r="C35" s="2"/>
      <c r="D35" s="2"/>
      <c r="E35" s="2"/>
      <c r="F35" s="2"/>
      <c r="G35" s="2"/>
      <c r="H35" s="2"/>
      <c r="L35" s="96">
        <f>('Taxa för brandskyddskontroll'!L43)</f>
        <v>20</v>
      </c>
      <c r="M35" s="95">
        <f>('Taxa för brandskyddskontroll'!M43)</f>
        <v>271.157854</v>
      </c>
    </row>
    <row r="36" spans="1:13" ht="12.75" customHeight="1">
      <c r="A36" s="29"/>
      <c r="B36" s="6"/>
      <c r="C36" s="11"/>
      <c r="E36" s="2"/>
      <c r="F36" s="2"/>
      <c r="L36" s="6"/>
      <c r="M36" s="48" t="s">
        <v>50</v>
      </c>
    </row>
    <row r="37" spans="1:13" ht="12.75">
      <c r="A37" s="28"/>
      <c r="B37" s="7" t="s">
        <v>58</v>
      </c>
      <c r="C37" s="10"/>
      <c r="E37" s="2"/>
      <c r="F37" s="2"/>
      <c r="L37" s="52"/>
      <c r="M37" s="38"/>
    </row>
    <row r="38" spans="1:13" ht="4.5" customHeight="1">
      <c r="A38" s="29"/>
      <c r="B38" s="6"/>
      <c r="C38" s="10"/>
      <c r="E38" s="2"/>
      <c r="F38" s="2"/>
      <c r="L38" s="6"/>
      <c r="M38" s="6"/>
    </row>
    <row r="39" spans="1:13" ht="12.75">
      <c r="A39" s="28" t="s">
        <v>59</v>
      </c>
      <c r="B39" s="8" t="s">
        <v>52</v>
      </c>
      <c r="C39" s="2"/>
      <c r="E39" s="2"/>
      <c r="F39" s="2"/>
      <c r="L39" s="96">
        <f>('Taxa för brandskyddskontroll'!L47)</f>
        <v>45</v>
      </c>
      <c r="M39" s="95">
        <f>('Taxa för brandskyddskontroll'!M47)</f>
        <v>610.1051714999999</v>
      </c>
    </row>
    <row r="40" spans="1:13" ht="4.5" customHeight="1">
      <c r="A40" s="2"/>
      <c r="B40" s="3"/>
      <c r="C40" s="2"/>
      <c r="D40" s="2"/>
      <c r="E40" s="2"/>
      <c r="F40" s="2"/>
      <c r="G40" s="2"/>
      <c r="H40" s="2"/>
      <c r="L40" s="98"/>
      <c r="M40" s="39"/>
    </row>
    <row r="41" spans="1:13" ht="12.75">
      <c r="A41" s="28" t="s">
        <v>60</v>
      </c>
      <c r="B41" s="8" t="s">
        <v>53</v>
      </c>
      <c r="C41" s="2"/>
      <c r="D41" s="2"/>
      <c r="E41" s="2"/>
      <c r="F41" s="2"/>
      <c r="G41" s="2"/>
      <c r="H41" s="2"/>
      <c r="L41" s="96">
        <f>('Taxa för brandskyddskontroll'!L49)</f>
        <v>45</v>
      </c>
      <c r="M41" s="95">
        <f>('Taxa för brandskyddskontroll'!M49)</f>
        <v>610.1051714999999</v>
      </c>
    </row>
    <row r="42" spans="1:13" ht="4.5" customHeight="1">
      <c r="A42" s="2"/>
      <c r="B42" s="3"/>
      <c r="C42" s="2"/>
      <c r="D42" s="2"/>
      <c r="E42" s="2"/>
      <c r="F42" s="2"/>
      <c r="G42" s="2"/>
      <c r="H42" s="2"/>
      <c r="L42" s="98"/>
      <c r="M42" s="39"/>
    </row>
    <row r="43" spans="1:13" ht="12.75">
      <c r="A43" s="28" t="s">
        <v>61</v>
      </c>
      <c r="B43" s="8" t="s">
        <v>54</v>
      </c>
      <c r="C43" s="2"/>
      <c r="D43" s="2"/>
      <c r="E43" s="2"/>
      <c r="F43" s="2"/>
      <c r="G43" s="2"/>
      <c r="H43" s="2"/>
      <c r="L43" s="96">
        <f>('Taxa för brandskyddskontroll'!L51)</f>
        <v>45</v>
      </c>
      <c r="M43" s="95">
        <f>('Taxa för brandskyddskontroll'!M51)</f>
        <v>610.1051714999999</v>
      </c>
    </row>
    <row r="44" spans="1:13" ht="12.75">
      <c r="A44" s="40"/>
      <c r="B44" s="40"/>
      <c r="C44" s="40"/>
      <c r="D44" s="40"/>
      <c r="E44" s="40"/>
      <c r="F44" s="40"/>
      <c r="G44" s="40"/>
      <c r="H44" s="40"/>
      <c r="I44" s="40"/>
      <c r="J44" s="40"/>
      <c r="K44" s="40"/>
      <c r="L44" s="49"/>
      <c r="M44" s="50" t="s">
        <v>50</v>
      </c>
    </row>
    <row r="45" spans="1:8" ht="12.75">
      <c r="A45" s="3"/>
      <c r="B45" s="8"/>
      <c r="D45" s="3"/>
      <c r="E45" s="3"/>
      <c r="F45" s="3"/>
      <c r="G45" s="3"/>
      <c r="H45" s="3"/>
    </row>
    <row r="46" spans="1:8" ht="12.75">
      <c r="A46" s="30" t="s">
        <v>8</v>
      </c>
      <c r="B46" s="7" t="s">
        <v>9</v>
      </c>
      <c r="D46" s="2"/>
      <c r="E46" s="2"/>
      <c r="F46" s="2"/>
      <c r="G46" s="2"/>
      <c r="H46" s="2"/>
    </row>
    <row r="47" spans="1:11" ht="16.5" customHeight="1">
      <c r="A47" s="13"/>
      <c r="B47" s="107" t="s">
        <v>66</v>
      </c>
      <c r="C47" s="107"/>
      <c r="D47" s="107"/>
      <c r="E47" s="107"/>
      <c r="F47" s="107"/>
      <c r="G47" s="107"/>
      <c r="H47" s="107"/>
      <c r="I47" s="107"/>
      <c r="J47" s="107"/>
      <c r="K47" s="107"/>
    </row>
    <row r="48" spans="1:11" ht="12.75">
      <c r="A48" s="13"/>
      <c r="B48" s="107"/>
      <c r="C48" s="107"/>
      <c r="D48" s="107"/>
      <c r="E48" s="107"/>
      <c r="F48" s="107"/>
      <c r="G48" s="107"/>
      <c r="H48" s="107"/>
      <c r="I48" s="107"/>
      <c r="J48" s="107"/>
      <c r="K48" s="107"/>
    </row>
    <row r="49" spans="1:13" ht="12.75">
      <c r="A49" s="40"/>
      <c r="B49" s="40"/>
      <c r="C49" s="119"/>
      <c r="D49" s="119"/>
      <c r="E49" s="40"/>
      <c r="F49" s="40"/>
      <c r="G49" s="40"/>
      <c r="H49" s="40"/>
      <c r="I49" s="40"/>
      <c r="J49" s="40"/>
      <c r="K49" s="40"/>
      <c r="L49" s="40"/>
      <c r="M49" s="40"/>
    </row>
    <row r="50" spans="2:14" ht="12.75">
      <c r="B50" s="2"/>
      <c r="C50" s="2"/>
      <c r="D50" s="2"/>
      <c r="E50" s="2"/>
      <c r="F50" s="2"/>
      <c r="G50" s="2"/>
      <c r="H50" s="2"/>
      <c r="I50" s="2"/>
      <c r="N50" s="34"/>
    </row>
    <row r="51" spans="1:9" ht="16.5" customHeight="1">
      <c r="A51" s="24" t="s">
        <v>10</v>
      </c>
      <c r="C51" s="2"/>
      <c r="D51" s="2"/>
      <c r="E51" s="2"/>
      <c r="F51" s="2"/>
      <c r="G51" s="2"/>
      <c r="H51" s="2"/>
      <c r="I51" s="2"/>
    </row>
    <row r="52" spans="1:9" ht="12.75" customHeight="1">
      <c r="A52" s="30" t="s">
        <v>6</v>
      </c>
      <c r="B52" s="3" t="s">
        <v>7</v>
      </c>
      <c r="D52" s="16"/>
      <c r="E52" s="2"/>
      <c r="F52" s="2"/>
      <c r="G52" s="2"/>
      <c r="H52" s="2"/>
      <c r="I52" s="2"/>
    </row>
    <row r="53" spans="2:9" ht="12.75" customHeight="1">
      <c r="B53" s="8" t="s">
        <v>65</v>
      </c>
      <c r="D53" s="16"/>
      <c r="E53" s="3"/>
      <c r="F53" s="3"/>
      <c r="G53" s="3"/>
      <c r="H53" s="3"/>
      <c r="I53" s="3"/>
    </row>
    <row r="54" spans="1:14" ht="12.75">
      <c r="A54" s="40"/>
      <c r="B54" s="43"/>
      <c r="C54" s="44"/>
      <c r="D54" s="41"/>
      <c r="E54" s="43"/>
      <c r="F54" s="43"/>
      <c r="G54" s="43"/>
      <c r="H54" s="43"/>
      <c r="I54" s="43"/>
      <c r="J54" s="40"/>
      <c r="K54" s="40"/>
      <c r="L54" s="40"/>
      <c r="M54" s="40"/>
      <c r="N54" s="2"/>
    </row>
    <row r="55" spans="1:8" ht="12.75">
      <c r="A55" s="2"/>
      <c r="B55" s="2"/>
      <c r="C55" s="2"/>
      <c r="D55" s="2"/>
      <c r="E55" s="2"/>
      <c r="F55" s="2"/>
      <c r="G55" s="2"/>
      <c r="H55" s="2"/>
    </row>
    <row r="56" spans="1:8" ht="21" customHeight="1">
      <c r="A56" s="31" t="s">
        <v>11</v>
      </c>
      <c r="B56" s="4" t="s">
        <v>12</v>
      </c>
      <c r="D56" s="2"/>
      <c r="E56" s="2"/>
      <c r="F56" s="2"/>
      <c r="G56" s="2"/>
      <c r="H56" s="2"/>
    </row>
    <row r="57" spans="1:8" ht="16.5" customHeight="1">
      <c r="A57" s="30" t="s">
        <v>13</v>
      </c>
      <c r="B57" s="3" t="s">
        <v>7</v>
      </c>
      <c r="D57" s="2"/>
      <c r="E57" s="2"/>
      <c r="F57" s="2"/>
      <c r="G57" s="2"/>
      <c r="H57" s="2"/>
    </row>
    <row r="58" spans="1:8" ht="12.75">
      <c r="A58" s="2"/>
      <c r="B58" s="8" t="s">
        <v>65</v>
      </c>
      <c r="D58" s="2"/>
      <c r="E58" s="2"/>
      <c r="F58" s="2"/>
      <c r="G58" s="2"/>
      <c r="H58" s="2"/>
    </row>
    <row r="59" spans="1:13" ht="12.75">
      <c r="A59" s="40"/>
      <c r="B59" s="40"/>
      <c r="C59" s="40"/>
      <c r="D59" s="40"/>
      <c r="E59" s="40"/>
      <c r="F59" s="40"/>
      <c r="G59" s="40"/>
      <c r="H59" s="40"/>
      <c r="I59" s="40"/>
      <c r="J59" s="40"/>
      <c r="K59" s="40"/>
      <c r="L59" s="40"/>
      <c r="M59" s="40"/>
    </row>
    <row r="60" spans="1:8" ht="12.75">
      <c r="A60" s="2"/>
      <c r="B60" s="1"/>
      <c r="C60" s="2"/>
      <c r="D60" s="2"/>
      <c r="E60" s="2"/>
      <c r="F60" s="2"/>
      <c r="G60" s="2"/>
      <c r="H60" s="2"/>
    </row>
    <row r="61" spans="1:8" ht="15.75">
      <c r="A61" s="31" t="s">
        <v>14</v>
      </c>
      <c r="B61" s="4" t="s">
        <v>15</v>
      </c>
      <c r="D61" s="2"/>
      <c r="E61" s="2"/>
      <c r="F61" s="2"/>
      <c r="G61" s="2"/>
      <c r="H61" s="2"/>
    </row>
    <row r="62" spans="1:11" ht="12.75">
      <c r="A62" s="2"/>
      <c r="B62" s="107" t="s">
        <v>64</v>
      </c>
      <c r="C62" s="107"/>
      <c r="D62" s="107"/>
      <c r="E62" s="107"/>
      <c r="F62" s="107"/>
      <c r="G62" s="107"/>
      <c r="H62" s="107"/>
      <c r="I62" s="107"/>
      <c r="J62" s="107"/>
      <c r="K62" s="107"/>
    </row>
    <row r="63" spans="1:11" ht="12.75">
      <c r="A63" s="2"/>
      <c r="B63" s="107"/>
      <c r="C63" s="107"/>
      <c r="D63" s="107"/>
      <c r="E63" s="107"/>
      <c r="F63" s="107"/>
      <c r="G63" s="107"/>
      <c r="H63" s="107"/>
      <c r="I63" s="107"/>
      <c r="J63" s="107"/>
      <c r="K63" s="107"/>
    </row>
    <row r="64" spans="1:13" ht="12.75">
      <c r="A64" s="40"/>
      <c r="B64" s="45"/>
      <c r="C64" s="40"/>
      <c r="D64" s="40"/>
      <c r="E64" s="40"/>
      <c r="F64" s="40"/>
      <c r="G64" s="40"/>
      <c r="H64" s="40"/>
      <c r="I64" s="40"/>
      <c r="J64" s="40"/>
      <c r="K64" s="40"/>
      <c r="L64" s="40"/>
      <c r="M64" s="40"/>
    </row>
    <row r="65" spans="1:8" ht="12.75">
      <c r="A65" s="2"/>
      <c r="B65" s="2"/>
      <c r="C65" s="2"/>
      <c r="D65" s="2"/>
      <c r="E65" s="2"/>
      <c r="F65" s="2"/>
      <c r="G65" s="2"/>
      <c r="H65" s="2"/>
    </row>
    <row r="66" spans="1:8" ht="15.75">
      <c r="A66" s="31" t="s">
        <v>16</v>
      </c>
      <c r="B66" s="4" t="s">
        <v>17</v>
      </c>
      <c r="D66" s="2"/>
      <c r="E66" s="2"/>
      <c r="F66" s="2"/>
      <c r="G66" s="2"/>
      <c r="H66" s="2"/>
    </row>
    <row r="67" spans="1:13" ht="12.75" customHeight="1">
      <c r="A67" s="28" t="s">
        <v>45</v>
      </c>
      <c r="B67" s="109" t="s">
        <v>62</v>
      </c>
      <c r="C67" s="109"/>
      <c r="D67" s="109"/>
      <c r="E67" s="109"/>
      <c r="F67" s="109"/>
      <c r="G67" s="109"/>
      <c r="H67" s="109"/>
      <c r="I67" s="109"/>
      <c r="J67" s="109"/>
      <c r="K67" s="109"/>
      <c r="L67" s="96">
        <f>('Taxa för brandskyddskontroll'!L75)</f>
        <v>10</v>
      </c>
      <c r="M67" s="95">
        <f>('Taxa för brandskyddskontroll'!M75)</f>
        <v>135.578927</v>
      </c>
    </row>
    <row r="68" spans="1:13" ht="12.75" customHeight="1">
      <c r="A68" s="29"/>
      <c r="B68" s="109"/>
      <c r="C68" s="109"/>
      <c r="D68" s="109"/>
      <c r="E68" s="109"/>
      <c r="F68" s="109"/>
      <c r="G68" s="109"/>
      <c r="H68" s="109"/>
      <c r="I68" s="109"/>
      <c r="J68" s="109"/>
      <c r="K68" s="109"/>
      <c r="M68" s="34" t="s">
        <v>50</v>
      </c>
    </row>
    <row r="69" spans="1:11" ht="12.75" customHeight="1">
      <c r="A69" s="29"/>
      <c r="B69" s="109"/>
      <c r="C69" s="109"/>
      <c r="D69" s="109"/>
      <c r="E69" s="109"/>
      <c r="F69" s="109"/>
      <c r="G69" s="109"/>
      <c r="H69" s="109"/>
      <c r="I69" s="109"/>
      <c r="J69" s="109"/>
      <c r="K69" s="109"/>
    </row>
    <row r="70" spans="1:8" ht="12.75">
      <c r="A70" s="29"/>
      <c r="C70" s="2"/>
      <c r="D70" s="2"/>
      <c r="E70" s="2"/>
      <c r="F70" s="2"/>
      <c r="G70" s="2"/>
      <c r="H70" s="2"/>
    </row>
    <row r="71" spans="1:11" ht="12.75" customHeight="1">
      <c r="A71" s="28" t="s">
        <v>46</v>
      </c>
      <c r="B71" s="106" t="s">
        <v>63</v>
      </c>
      <c r="C71" s="106"/>
      <c r="D71" s="106"/>
      <c r="E71" s="106"/>
      <c r="F71" s="106"/>
      <c r="G71" s="106"/>
      <c r="H71" s="106"/>
      <c r="I71" s="106"/>
      <c r="J71" s="106"/>
      <c r="K71" s="106"/>
    </row>
    <row r="72" spans="1:11" ht="12.75">
      <c r="A72" s="29"/>
      <c r="B72" s="106"/>
      <c r="C72" s="106"/>
      <c r="D72" s="106"/>
      <c r="E72" s="106"/>
      <c r="F72" s="106"/>
      <c r="G72" s="106"/>
      <c r="H72" s="106"/>
      <c r="I72" s="106"/>
      <c r="J72" s="106"/>
      <c r="K72" s="106"/>
    </row>
    <row r="73" spans="1:8" ht="12.75">
      <c r="A73" s="29"/>
      <c r="B73" s="1"/>
      <c r="C73" s="107"/>
      <c r="D73" s="108"/>
      <c r="E73" s="2"/>
      <c r="F73" s="2"/>
      <c r="G73" s="2"/>
      <c r="H73" s="2"/>
    </row>
    <row r="74" spans="1:13" ht="12.75">
      <c r="A74" s="28" t="s">
        <v>47</v>
      </c>
      <c r="B74" s="2" t="s">
        <v>25</v>
      </c>
      <c r="C74" s="2"/>
      <c r="D74" s="2"/>
      <c r="E74" s="2"/>
      <c r="F74" s="2"/>
      <c r="G74" s="2"/>
      <c r="H74" s="2"/>
      <c r="M74" s="37">
        <f>('Taxa för brandskyddskontroll'!M82)</f>
        <v>813.4735619999999</v>
      </c>
    </row>
    <row r="75" spans="1:13" ht="12.75" customHeight="1">
      <c r="A75" s="29"/>
      <c r="B75" s="109" t="s">
        <v>18</v>
      </c>
      <c r="C75" s="109"/>
      <c r="D75" s="109"/>
      <c r="E75" s="109"/>
      <c r="F75" s="109"/>
      <c r="G75" s="109"/>
      <c r="H75" s="109"/>
      <c r="I75" s="109"/>
      <c r="J75" s="109"/>
      <c r="K75" s="109"/>
      <c r="M75" s="34" t="s">
        <v>50</v>
      </c>
    </row>
    <row r="76" spans="1:11" ht="12.75">
      <c r="A76" s="29"/>
      <c r="B76" s="110" t="s">
        <v>19</v>
      </c>
      <c r="C76" s="110"/>
      <c r="D76" s="110"/>
      <c r="E76" s="110"/>
      <c r="F76" s="110"/>
      <c r="G76" s="110"/>
      <c r="H76" s="110"/>
      <c r="I76" s="110"/>
      <c r="J76" s="110"/>
      <c r="K76" s="110"/>
    </row>
    <row r="77" spans="1:8" ht="6" customHeight="1">
      <c r="A77" s="29"/>
      <c r="B77" s="2"/>
      <c r="E77" s="2"/>
      <c r="F77" s="2"/>
      <c r="G77" s="2"/>
      <c r="H77" s="2"/>
    </row>
    <row r="78" spans="1:11" ht="12.75" customHeight="1">
      <c r="A78" s="29"/>
      <c r="B78" s="109" t="s">
        <v>23</v>
      </c>
      <c r="C78" s="109"/>
      <c r="D78" s="109"/>
      <c r="E78" s="109"/>
      <c r="F78" s="109"/>
      <c r="G78" s="109"/>
      <c r="H78" s="109"/>
      <c r="I78" s="109"/>
      <c r="J78" s="109"/>
      <c r="K78" s="109"/>
    </row>
    <row r="79" spans="1:8" ht="12.75">
      <c r="A79" s="29"/>
      <c r="B79" s="2"/>
      <c r="E79" s="2"/>
      <c r="F79" s="2"/>
      <c r="G79" s="2"/>
      <c r="H79" s="2"/>
    </row>
    <row r="80" spans="1:11" ht="12.75" customHeight="1">
      <c r="A80" s="28" t="s">
        <v>48</v>
      </c>
      <c r="B80" s="107" t="s">
        <v>39</v>
      </c>
      <c r="C80" s="107"/>
      <c r="D80" s="107"/>
      <c r="E80" s="107"/>
      <c r="F80" s="107"/>
      <c r="G80" s="107"/>
      <c r="H80" s="107"/>
      <c r="I80" s="107"/>
      <c r="J80" s="107"/>
      <c r="K80" s="107"/>
    </row>
    <row r="81" spans="1:11" ht="12.75">
      <c r="A81" s="32"/>
      <c r="B81" s="107"/>
      <c r="C81" s="107"/>
      <c r="D81" s="107"/>
      <c r="E81" s="107"/>
      <c r="F81" s="107"/>
      <c r="G81" s="107"/>
      <c r="H81" s="107"/>
      <c r="I81" s="107"/>
      <c r="J81" s="107"/>
      <c r="K81" s="107"/>
    </row>
    <row r="82" spans="1:13" ht="12.75">
      <c r="A82" s="40"/>
      <c r="B82" s="45"/>
      <c r="C82" s="46"/>
      <c r="D82" s="47"/>
      <c r="E82" s="40"/>
      <c r="F82" s="40"/>
      <c r="G82" s="40"/>
      <c r="H82" s="40"/>
      <c r="I82" s="40"/>
      <c r="J82" s="40"/>
      <c r="K82" s="40"/>
      <c r="L82" s="40"/>
      <c r="M82" s="40"/>
    </row>
    <row r="83" spans="1:8" ht="12.75">
      <c r="A83" s="2"/>
      <c r="B83" s="2"/>
      <c r="C83" s="2"/>
      <c r="D83" s="2"/>
      <c r="E83" s="2"/>
      <c r="F83" s="2"/>
      <c r="G83" s="2"/>
      <c r="H83" s="2"/>
    </row>
    <row r="84" spans="1:8" ht="21" customHeight="1">
      <c r="A84" s="31" t="s">
        <v>20</v>
      </c>
      <c r="B84" s="4" t="s">
        <v>21</v>
      </c>
      <c r="C84" s="2"/>
      <c r="D84" s="2"/>
      <c r="E84" s="2"/>
      <c r="F84" s="2"/>
      <c r="G84" s="2"/>
      <c r="H84" s="2"/>
    </row>
    <row r="85" spans="2:11" ht="12.75" customHeight="1">
      <c r="B85" s="118" t="s">
        <v>40</v>
      </c>
      <c r="C85" s="118"/>
      <c r="D85" s="118"/>
      <c r="E85" s="118"/>
      <c r="F85" s="118"/>
      <c r="G85" s="118"/>
      <c r="H85" s="118"/>
      <c r="I85" s="118"/>
      <c r="J85" s="118"/>
      <c r="K85" s="118"/>
    </row>
    <row r="86" spans="1:11" ht="12.75">
      <c r="A86" s="2"/>
      <c r="B86" s="118"/>
      <c r="C86" s="118"/>
      <c r="D86" s="118"/>
      <c r="E86" s="118"/>
      <c r="F86" s="118"/>
      <c r="G86" s="118"/>
      <c r="H86" s="118"/>
      <c r="I86" s="118"/>
      <c r="J86" s="118"/>
      <c r="K86" s="118"/>
    </row>
    <row r="87" spans="1:11" ht="12.75">
      <c r="A87" s="2"/>
      <c r="B87" s="25"/>
      <c r="C87" s="25"/>
      <c r="D87" s="25"/>
      <c r="E87" s="25"/>
      <c r="F87" s="25"/>
      <c r="G87" s="25"/>
      <c r="H87" s="25"/>
      <c r="I87" s="25"/>
      <c r="J87" s="25"/>
      <c r="K87" s="25"/>
    </row>
  </sheetData>
  <sheetProtection password="AA3C" sheet="1" objects="1" scenarios="1" selectLockedCells="1" selectUnlockedCells="1"/>
  <mergeCells count="13">
    <mergeCell ref="B3:D3"/>
    <mergeCell ref="B62:K63"/>
    <mergeCell ref="A7:M7"/>
    <mergeCell ref="B67:K69"/>
    <mergeCell ref="B80:K81"/>
    <mergeCell ref="B85:K86"/>
    <mergeCell ref="B47:K48"/>
    <mergeCell ref="C49:D49"/>
    <mergeCell ref="B71:K72"/>
    <mergeCell ref="C73:D73"/>
    <mergeCell ref="B75:K75"/>
    <mergeCell ref="B76:K76"/>
    <mergeCell ref="B78:K78"/>
  </mergeCells>
  <printOptions/>
  <pageMargins left="0.75" right="0.75" top="1" bottom="1" header="0.5" footer="0.5"/>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 Skorstensfejaremästares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c:creator>
  <cp:keywords/>
  <dc:description/>
  <cp:lastModifiedBy>Torgny Sundberg</cp:lastModifiedBy>
  <cp:lastPrinted>2022-04-28T12:32:14Z</cp:lastPrinted>
  <dcterms:created xsi:type="dcterms:W3CDTF">2004-10-14T14:15:46Z</dcterms:created>
  <dcterms:modified xsi:type="dcterms:W3CDTF">2023-04-17T05:50:41Z</dcterms:modified>
  <cp:category/>
  <cp:version/>
  <cp:contentType/>
  <cp:contentStatus/>
</cp:coreProperties>
</file>